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dam's Learning\Boot Camp\Analysis Projects\Crowdfunding Analysis\"/>
    </mc:Choice>
  </mc:AlternateContent>
  <xr:revisionPtr revIDLastSave="0" documentId="13_ncr:1_{02366D53-77E4-46EF-8A50-DCF7FFCC3A0F}" xr6:coauthVersionLast="45" xr6:coauthVersionMax="45" xr10:uidLastSave="{00000000-0000-0000-0000-000000000000}"/>
  <bookViews>
    <workbookView xWindow="-120" yWindow="-120" windowWidth="29040" windowHeight="15840" tabRatio="718" firstSheet="4" activeTab="9" xr2:uid="{00000000-000D-0000-FFFF-FFFF00000000}"/>
  </bookViews>
  <sheets>
    <sheet name="Kickstarter" sheetId="1" r:id="rId1"/>
    <sheet name="Parent Category Outcomes" sheetId="2" r:id="rId2"/>
    <sheet name="Subcategory Statistics" sheetId="3" r:id="rId3"/>
    <sheet name="Edinburgh Research" sheetId="5" r:id="rId4"/>
    <sheet name="Failed US Kickstarters" sheetId="7" r:id="rId5"/>
    <sheet name="Successful US Kickstarters" sheetId="6" r:id="rId6"/>
    <sheet name="Descriptive Statistics" sheetId="8" r:id="rId7"/>
    <sheet name="Chart 1" sheetId="9" r:id="rId8"/>
    <sheet name="Outcomes Based on Launch Date" sheetId="14" r:id="rId9"/>
    <sheet name="Outcomes Base on Goals" sheetId="15" r:id="rId10"/>
  </sheets>
  <definedNames>
    <definedName name="_xlnm._FilterDatabase" localSheetId="0" hidden="1">Kickstarter!$A$1:$V$4115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2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5" l="1"/>
  <c r="D13" i="15"/>
  <c r="C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H8" i="15" s="1"/>
  <c r="C8" i="15"/>
  <c r="B8" i="15"/>
  <c r="E8" i="15" s="1"/>
  <c r="F8" i="15" s="1"/>
  <c r="D7" i="15"/>
  <c r="C7" i="15"/>
  <c r="B7" i="15"/>
  <c r="E7" i="15" s="1"/>
  <c r="D6" i="15"/>
  <c r="C6" i="15"/>
  <c r="B6" i="15"/>
  <c r="E6" i="15" s="1"/>
  <c r="D5" i="15"/>
  <c r="C5" i="15"/>
  <c r="E5" i="15" s="1"/>
  <c r="H5" i="15" s="1"/>
  <c r="B5" i="15"/>
  <c r="F5" i="15" s="1"/>
  <c r="D4" i="15"/>
  <c r="C4" i="15"/>
  <c r="B4" i="15"/>
  <c r="E4" i="15" s="1"/>
  <c r="G4" i="15" s="1"/>
  <c r="D3" i="15"/>
  <c r="H3" i="15" s="1"/>
  <c r="C3" i="15"/>
  <c r="G3" i="15" s="1"/>
  <c r="B3" i="15"/>
  <c r="E3" i="15" s="1"/>
  <c r="D2" i="15"/>
  <c r="C2" i="15"/>
  <c r="B2" i="15"/>
  <c r="F10" i="15"/>
  <c r="F11" i="15"/>
  <c r="F12" i="15"/>
  <c r="E10" i="15"/>
  <c r="G10" i="15" s="1"/>
  <c r="E11" i="15"/>
  <c r="G11" i="15" s="1"/>
  <c r="E12" i="15"/>
  <c r="G12" i="15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E13" i="15" l="1"/>
  <c r="F13" i="15" s="1"/>
  <c r="H4" i="15"/>
  <c r="H6" i="15"/>
  <c r="G6" i="15"/>
  <c r="F6" i="15"/>
  <c r="G7" i="15"/>
  <c r="F7" i="15"/>
  <c r="H7" i="15"/>
  <c r="G8" i="15"/>
  <c r="H13" i="15"/>
  <c r="H12" i="15"/>
  <c r="H11" i="15"/>
  <c r="E9" i="15"/>
  <c r="F4" i="15"/>
  <c r="H10" i="15"/>
  <c r="F3" i="15"/>
  <c r="G13" i="15"/>
  <c r="G5" i="15"/>
  <c r="E2" i="15"/>
  <c r="G9" i="15" l="1"/>
  <c r="H9" i="15"/>
  <c r="F9" i="15"/>
  <c r="G2" i="15"/>
  <c r="H2" i="15"/>
  <c r="F2" i="15"/>
  <c r="B13" i="8" l="1"/>
  <c r="C13" i="8"/>
  <c r="C12" i="8"/>
  <c r="B12" i="8"/>
  <c r="C6" i="8"/>
  <c r="C5" i="8"/>
  <c r="B6" i="8"/>
  <c r="B5" i="8"/>
  <c r="C11" i="8"/>
  <c r="B11" i="8"/>
  <c r="C4" i="8"/>
  <c r="B4" i="8"/>
  <c r="C10" i="8"/>
  <c r="C9" i="8"/>
  <c r="B10" i="8"/>
  <c r="B9" i="8"/>
  <c r="C3" i="8"/>
  <c r="C2" i="8"/>
  <c r="B3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B7" i="8" l="1"/>
  <c r="B14" i="8"/>
  <c r="C14" i="8"/>
  <c r="C7" i="8"/>
  <c r="S3" i="1"/>
  <c r="T3" i="1"/>
  <c r="S4" i="1"/>
  <c r="T4" i="1"/>
  <c r="U4" i="1" s="1"/>
  <c r="S5" i="1"/>
  <c r="T5" i="1"/>
  <c r="S6" i="1"/>
  <c r="T6" i="1"/>
  <c r="S7" i="1"/>
  <c r="T7" i="1"/>
  <c r="S8" i="1"/>
  <c r="T8" i="1"/>
  <c r="S9" i="1"/>
  <c r="T9" i="1"/>
  <c r="U9" i="1" s="1"/>
  <c r="S10" i="1"/>
  <c r="T10" i="1"/>
  <c r="S11" i="1"/>
  <c r="T11" i="1"/>
  <c r="S12" i="1"/>
  <c r="T12" i="1"/>
  <c r="U12" i="1" s="1"/>
  <c r="S13" i="1"/>
  <c r="T13" i="1"/>
  <c r="S14" i="1"/>
  <c r="T14" i="1"/>
  <c r="S15" i="1"/>
  <c r="T15" i="1"/>
  <c r="S16" i="1"/>
  <c r="T16" i="1"/>
  <c r="U16" i="1" s="1"/>
  <c r="S17" i="1"/>
  <c r="T17" i="1"/>
  <c r="U17" i="1" s="1"/>
  <c r="S18" i="1"/>
  <c r="T18" i="1"/>
  <c r="S19" i="1"/>
  <c r="T19" i="1"/>
  <c r="S20" i="1"/>
  <c r="T20" i="1"/>
  <c r="U20" i="1" s="1"/>
  <c r="S21" i="1"/>
  <c r="T21" i="1"/>
  <c r="S22" i="1"/>
  <c r="T22" i="1"/>
  <c r="S23" i="1"/>
  <c r="T23" i="1"/>
  <c r="S24" i="1"/>
  <c r="T24" i="1"/>
  <c r="S25" i="1"/>
  <c r="T25" i="1"/>
  <c r="U25" i="1" s="1"/>
  <c r="S26" i="1"/>
  <c r="T26" i="1"/>
  <c r="S27" i="1"/>
  <c r="T27" i="1"/>
  <c r="U27" i="1" s="1"/>
  <c r="S28" i="1"/>
  <c r="T28" i="1"/>
  <c r="U28" i="1" s="1"/>
  <c r="S29" i="1"/>
  <c r="T29" i="1"/>
  <c r="S30" i="1"/>
  <c r="T30" i="1"/>
  <c r="S31" i="1"/>
  <c r="T31" i="1"/>
  <c r="S32" i="1"/>
  <c r="T32" i="1"/>
  <c r="S33" i="1"/>
  <c r="T33" i="1"/>
  <c r="U33" i="1" s="1"/>
  <c r="S34" i="1"/>
  <c r="T34" i="1"/>
  <c r="S35" i="1"/>
  <c r="T35" i="1"/>
  <c r="U35" i="1" s="1"/>
  <c r="S36" i="1"/>
  <c r="T36" i="1"/>
  <c r="U36" i="1" s="1"/>
  <c r="S37" i="1"/>
  <c r="T37" i="1"/>
  <c r="S38" i="1"/>
  <c r="T38" i="1"/>
  <c r="S39" i="1"/>
  <c r="T39" i="1"/>
  <c r="S40" i="1"/>
  <c r="T40" i="1"/>
  <c r="S41" i="1"/>
  <c r="T41" i="1"/>
  <c r="U41" i="1" s="1"/>
  <c r="S42" i="1"/>
  <c r="T42" i="1"/>
  <c r="S43" i="1"/>
  <c r="T43" i="1"/>
  <c r="U43" i="1" s="1"/>
  <c r="S44" i="1"/>
  <c r="T44" i="1"/>
  <c r="U44" i="1" s="1"/>
  <c r="S45" i="1"/>
  <c r="T45" i="1"/>
  <c r="S46" i="1"/>
  <c r="T46" i="1"/>
  <c r="S47" i="1"/>
  <c r="T47" i="1"/>
  <c r="S48" i="1"/>
  <c r="T48" i="1"/>
  <c r="S49" i="1"/>
  <c r="T49" i="1"/>
  <c r="U49" i="1" s="1"/>
  <c r="S50" i="1"/>
  <c r="T50" i="1"/>
  <c r="S51" i="1"/>
  <c r="T51" i="1"/>
  <c r="U51" i="1" s="1"/>
  <c r="S52" i="1"/>
  <c r="T52" i="1"/>
  <c r="U52" i="1" s="1"/>
  <c r="S53" i="1"/>
  <c r="T53" i="1"/>
  <c r="S54" i="1"/>
  <c r="T54" i="1"/>
  <c r="S55" i="1"/>
  <c r="T55" i="1"/>
  <c r="S56" i="1"/>
  <c r="T56" i="1"/>
  <c r="S57" i="1"/>
  <c r="T57" i="1"/>
  <c r="U57" i="1" s="1"/>
  <c r="S58" i="1"/>
  <c r="T58" i="1"/>
  <c r="S59" i="1"/>
  <c r="T59" i="1"/>
  <c r="U59" i="1" s="1"/>
  <c r="S60" i="1"/>
  <c r="T60" i="1"/>
  <c r="U60" i="1" s="1"/>
  <c r="S61" i="1"/>
  <c r="T61" i="1"/>
  <c r="S62" i="1"/>
  <c r="T62" i="1"/>
  <c r="S63" i="1"/>
  <c r="T63" i="1"/>
  <c r="S64" i="1"/>
  <c r="T64" i="1"/>
  <c r="S65" i="1"/>
  <c r="T65" i="1"/>
  <c r="U65" i="1" s="1"/>
  <c r="S66" i="1"/>
  <c r="T66" i="1"/>
  <c r="S67" i="1"/>
  <c r="T67" i="1"/>
  <c r="U67" i="1" s="1"/>
  <c r="S68" i="1"/>
  <c r="T68" i="1"/>
  <c r="U68" i="1" s="1"/>
  <c r="S69" i="1"/>
  <c r="T69" i="1"/>
  <c r="S70" i="1"/>
  <c r="T70" i="1"/>
  <c r="S71" i="1"/>
  <c r="T71" i="1"/>
  <c r="S72" i="1"/>
  <c r="T72" i="1"/>
  <c r="S73" i="1"/>
  <c r="T73" i="1"/>
  <c r="U73" i="1" s="1"/>
  <c r="S74" i="1"/>
  <c r="T74" i="1"/>
  <c r="S75" i="1"/>
  <c r="T75" i="1"/>
  <c r="U75" i="1" s="1"/>
  <c r="S76" i="1"/>
  <c r="T76" i="1"/>
  <c r="U76" i="1" s="1"/>
  <c r="S77" i="1"/>
  <c r="T77" i="1"/>
  <c r="S78" i="1"/>
  <c r="T78" i="1"/>
  <c r="S79" i="1"/>
  <c r="T79" i="1"/>
  <c r="S80" i="1"/>
  <c r="T80" i="1"/>
  <c r="S81" i="1"/>
  <c r="T81" i="1"/>
  <c r="U81" i="1" s="1"/>
  <c r="S82" i="1"/>
  <c r="T82" i="1"/>
  <c r="S83" i="1"/>
  <c r="T83" i="1"/>
  <c r="U83" i="1" s="1"/>
  <c r="S84" i="1"/>
  <c r="T84" i="1"/>
  <c r="U84" i="1" s="1"/>
  <c r="S85" i="1"/>
  <c r="T85" i="1"/>
  <c r="S86" i="1"/>
  <c r="T86" i="1"/>
  <c r="S87" i="1"/>
  <c r="T87" i="1"/>
  <c r="S88" i="1"/>
  <c r="T88" i="1"/>
  <c r="S89" i="1"/>
  <c r="T89" i="1"/>
  <c r="U89" i="1" s="1"/>
  <c r="S90" i="1"/>
  <c r="T90" i="1"/>
  <c r="S91" i="1"/>
  <c r="T91" i="1"/>
  <c r="U91" i="1" s="1"/>
  <c r="S92" i="1"/>
  <c r="T92" i="1"/>
  <c r="U92" i="1" s="1"/>
  <c r="S93" i="1"/>
  <c r="T93" i="1"/>
  <c r="S94" i="1"/>
  <c r="T94" i="1"/>
  <c r="S95" i="1"/>
  <c r="T95" i="1"/>
  <c r="S96" i="1"/>
  <c r="T96" i="1"/>
  <c r="S97" i="1"/>
  <c r="T97" i="1"/>
  <c r="U97" i="1" s="1"/>
  <c r="S98" i="1"/>
  <c r="T98" i="1"/>
  <c r="S99" i="1"/>
  <c r="T99" i="1"/>
  <c r="U99" i="1" s="1"/>
  <c r="S100" i="1"/>
  <c r="T100" i="1"/>
  <c r="U100" i="1" s="1"/>
  <c r="S101" i="1"/>
  <c r="T101" i="1"/>
  <c r="S102" i="1"/>
  <c r="T102" i="1"/>
  <c r="S103" i="1"/>
  <c r="T103" i="1"/>
  <c r="S104" i="1"/>
  <c r="T104" i="1"/>
  <c r="S105" i="1"/>
  <c r="T105" i="1"/>
  <c r="U105" i="1" s="1"/>
  <c r="S106" i="1"/>
  <c r="T106" i="1"/>
  <c r="S107" i="1"/>
  <c r="T107" i="1"/>
  <c r="U107" i="1" s="1"/>
  <c r="S108" i="1"/>
  <c r="T108" i="1"/>
  <c r="U108" i="1" s="1"/>
  <c r="S109" i="1"/>
  <c r="T109" i="1"/>
  <c r="S110" i="1"/>
  <c r="T110" i="1"/>
  <c r="S111" i="1"/>
  <c r="T111" i="1"/>
  <c r="S112" i="1"/>
  <c r="T112" i="1"/>
  <c r="S113" i="1"/>
  <c r="T113" i="1"/>
  <c r="U113" i="1" s="1"/>
  <c r="S114" i="1"/>
  <c r="T114" i="1"/>
  <c r="S115" i="1"/>
  <c r="T115" i="1"/>
  <c r="U115" i="1" s="1"/>
  <c r="S116" i="1"/>
  <c r="T116" i="1"/>
  <c r="U116" i="1" s="1"/>
  <c r="S117" i="1"/>
  <c r="T117" i="1"/>
  <c r="S118" i="1"/>
  <c r="T118" i="1"/>
  <c r="S119" i="1"/>
  <c r="T119" i="1"/>
  <c r="S120" i="1"/>
  <c r="T120" i="1"/>
  <c r="S121" i="1"/>
  <c r="T121" i="1"/>
  <c r="U121" i="1" s="1"/>
  <c r="S122" i="1"/>
  <c r="T122" i="1"/>
  <c r="S123" i="1"/>
  <c r="T123" i="1"/>
  <c r="U123" i="1" s="1"/>
  <c r="S124" i="1"/>
  <c r="T124" i="1"/>
  <c r="U124" i="1" s="1"/>
  <c r="S125" i="1"/>
  <c r="T125" i="1"/>
  <c r="S126" i="1"/>
  <c r="T126" i="1"/>
  <c r="S127" i="1"/>
  <c r="T127" i="1"/>
  <c r="S128" i="1"/>
  <c r="T128" i="1"/>
  <c r="S129" i="1"/>
  <c r="T129" i="1"/>
  <c r="U129" i="1" s="1"/>
  <c r="S130" i="1"/>
  <c r="T130" i="1"/>
  <c r="S131" i="1"/>
  <c r="T131" i="1"/>
  <c r="U131" i="1" s="1"/>
  <c r="S132" i="1"/>
  <c r="T132" i="1"/>
  <c r="U132" i="1" s="1"/>
  <c r="S133" i="1"/>
  <c r="T133" i="1"/>
  <c r="S134" i="1"/>
  <c r="T134" i="1"/>
  <c r="S135" i="1"/>
  <c r="T135" i="1"/>
  <c r="S136" i="1"/>
  <c r="T136" i="1"/>
  <c r="S137" i="1"/>
  <c r="T137" i="1"/>
  <c r="U137" i="1" s="1"/>
  <c r="S138" i="1"/>
  <c r="T138" i="1"/>
  <c r="S139" i="1"/>
  <c r="T139" i="1"/>
  <c r="U139" i="1" s="1"/>
  <c r="S140" i="1"/>
  <c r="T140" i="1"/>
  <c r="U140" i="1" s="1"/>
  <c r="S141" i="1"/>
  <c r="T141" i="1"/>
  <c r="S142" i="1"/>
  <c r="T142" i="1"/>
  <c r="S143" i="1"/>
  <c r="T143" i="1"/>
  <c r="S144" i="1"/>
  <c r="T144" i="1"/>
  <c r="S145" i="1"/>
  <c r="T145" i="1"/>
  <c r="U145" i="1" s="1"/>
  <c r="S146" i="1"/>
  <c r="T146" i="1"/>
  <c r="S147" i="1"/>
  <c r="T147" i="1"/>
  <c r="U147" i="1" s="1"/>
  <c r="S148" i="1"/>
  <c r="T148" i="1"/>
  <c r="U148" i="1" s="1"/>
  <c r="S149" i="1"/>
  <c r="T149" i="1"/>
  <c r="S150" i="1"/>
  <c r="T150" i="1"/>
  <c r="S151" i="1"/>
  <c r="T151" i="1"/>
  <c r="S152" i="1"/>
  <c r="T152" i="1"/>
  <c r="S153" i="1"/>
  <c r="T153" i="1"/>
  <c r="U153" i="1" s="1"/>
  <c r="S154" i="1"/>
  <c r="T154" i="1"/>
  <c r="S155" i="1"/>
  <c r="T155" i="1"/>
  <c r="U155" i="1" s="1"/>
  <c r="S156" i="1"/>
  <c r="T156" i="1"/>
  <c r="U156" i="1" s="1"/>
  <c r="S157" i="1"/>
  <c r="T157" i="1"/>
  <c r="S158" i="1"/>
  <c r="T158" i="1"/>
  <c r="S159" i="1"/>
  <c r="T159" i="1"/>
  <c r="S160" i="1"/>
  <c r="T160" i="1"/>
  <c r="S161" i="1"/>
  <c r="T161" i="1"/>
  <c r="U161" i="1" s="1"/>
  <c r="S162" i="1"/>
  <c r="T162" i="1"/>
  <c r="S163" i="1"/>
  <c r="T163" i="1"/>
  <c r="U163" i="1" s="1"/>
  <c r="S164" i="1"/>
  <c r="T164" i="1"/>
  <c r="U164" i="1" s="1"/>
  <c r="S165" i="1"/>
  <c r="T165" i="1"/>
  <c r="S166" i="1"/>
  <c r="T166" i="1"/>
  <c r="S167" i="1"/>
  <c r="T167" i="1"/>
  <c r="S168" i="1"/>
  <c r="T168" i="1"/>
  <c r="S169" i="1"/>
  <c r="T169" i="1"/>
  <c r="U169" i="1" s="1"/>
  <c r="S170" i="1"/>
  <c r="T170" i="1"/>
  <c r="U170" i="1" s="1"/>
  <c r="S171" i="1"/>
  <c r="T171" i="1"/>
  <c r="U171" i="1" s="1"/>
  <c r="S172" i="1"/>
  <c r="T172" i="1"/>
  <c r="U172" i="1" s="1"/>
  <c r="S173" i="1"/>
  <c r="T173" i="1"/>
  <c r="S174" i="1"/>
  <c r="T174" i="1"/>
  <c r="S175" i="1"/>
  <c r="T175" i="1"/>
  <c r="S176" i="1"/>
  <c r="T176" i="1"/>
  <c r="S177" i="1"/>
  <c r="T177" i="1"/>
  <c r="U177" i="1" s="1"/>
  <c r="S178" i="1"/>
  <c r="T178" i="1"/>
  <c r="U178" i="1" s="1"/>
  <c r="S179" i="1"/>
  <c r="T179" i="1"/>
  <c r="U179" i="1" s="1"/>
  <c r="S180" i="1"/>
  <c r="T180" i="1"/>
  <c r="U180" i="1" s="1"/>
  <c r="S181" i="1"/>
  <c r="T181" i="1"/>
  <c r="S182" i="1"/>
  <c r="T182" i="1"/>
  <c r="S183" i="1"/>
  <c r="T183" i="1"/>
  <c r="S184" i="1"/>
  <c r="T184" i="1"/>
  <c r="S185" i="1"/>
  <c r="T185" i="1"/>
  <c r="U185" i="1" s="1"/>
  <c r="S186" i="1"/>
  <c r="T186" i="1"/>
  <c r="U186" i="1" s="1"/>
  <c r="S187" i="1"/>
  <c r="T187" i="1"/>
  <c r="U187" i="1" s="1"/>
  <c r="S188" i="1"/>
  <c r="T188" i="1"/>
  <c r="U188" i="1" s="1"/>
  <c r="S189" i="1"/>
  <c r="T189" i="1"/>
  <c r="S190" i="1"/>
  <c r="T190" i="1"/>
  <c r="S191" i="1"/>
  <c r="T191" i="1"/>
  <c r="S192" i="1"/>
  <c r="T192" i="1"/>
  <c r="S193" i="1"/>
  <c r="T193" i="1"/>
  <c r="U193" i="1" s="1"/>
  <c r="S194" i="1"/>
  <c r="T194" i="1"/>
  <c r="U194" i="1" s="1"/>
  <c r="S195" i="1"/>
  <c r="T195" i="1"/>
  <c r="U195" i="1" s="1"/>
  <c r="S196" i="1"/>
  <c r="T196" i="1"/>
  <c r="U196" i="1" s="1"/>
  <c r="S197" i="1"/>
  <c r="T197" i="1"/>
  <c r="S198" i="1"/>
  <c r="T198" i="1"/>
  <c r="S199" i="1"/>
  <c r="T199" i="1"/>
  <c r="S200" i="1"/>
  <c r="T200" i="1"/>
  <c r="S201" i="1"/>
  <c r="T201" i="1"/>
  <c r="U201" i="1" s="1"/>
  <c r="S202" i="1"/>
  <c r="T202" i="1"/>
  <c r="U202" i="1" s="1"/>
  <c r="S203" i="1"/>
  <c r="T203" i="1"/>
  <c r="U203" i="1" s="1"/>
  <c r="S204" i="1"/>
  <c r="T204" i="1"/>
  <c r="U204" i="1" s="1"/>
  <c r="S205" i="1"/>
  <c r="T205" i="1"/>
  <c r="S206" i="1"/>
  <c r="T206" i="1"/>
  <c r="S207" i="1"/>
  <c r="T207" i="1"/>
  <c r="S208" i="1"/>
  <c r="T208" i="1"/>
  <c r="S209" i="1"/>
  <c r="T209" i="1"/>
  <c r="U209" i="1" s="1"/>
  <c r="S210" i="1"/>
  <c r="T210" i="1"/>
  <c r="U210" i="1" s="1"/>
  <c r="S211" i="1"/>
  <c r="T211" i="1"/>
  <c r="U211" i="1" s="1"/>
  <c r="S212" i="1"/>
  <c r="T212" i="1"/>
  <c r="U212" i="1" s="1"/>
  <c r="S213" i="1"/>
  <c r="T213" i="1"/>
  <c r="S214" i="1"/>
  <c r="T214" i="1"/>
  <c r="S215" i="1"/>
  <c r="T215" i="1"/>
  <c r="S216" i="1"/>
  <c r="T216" i="1"/>
  <c r="S217" i="1"/>
  <c r="T217" i="1"/>
  <c r="U217" i="1" s="1"/>
  <c r="S218" i="1"/>
  <c r="T218" i="1"/>
  <c r="U218" i="1" s="1"/>
  <c r="S219" i="1"/>
  <c r="T219" i="1"/>
  <c r="U219" i="1" s="1"/>
  <c r="S220" i="1"/>
  <c r="T220" i="1"/>
  <c r="U220" i="1" s="1"/>
  <c r="S221" i="1"/>
  <c r="T221" i="1"/>
  <c r="S222" i="1"/>
  <c r="T222" i="1"/>
  <c r="S223" i="1"/>
  <c r="T223" i="1"/>
  <c r="S224" i="1"/>
  <c r="T224" i="1"/>
  <c r="S225" i="1"/>
  <c r="T225" i="1"/>
  <c r="U225" i="1" s="1"/>
  <c r="S226" i="1"/>
  <c r="T226" i="1"/>
  <c r="U226" i="1" s="1"/>
  <c r="S227" i="1"/>
  <c r="T227" i="1"/>
  <c r="U227" i="1" s="1"/>
  <c r="S228" i="1"/>
  <c r="T228" i="1"/>
  <c r="U228" i="1" s="1"/>
  <c r="S229" i="1"/>
  <c r="T229" i="1"/>
  <c r="S230" i="1"/>
  <c r="T230" i="1"/>
  <c r="S231" i="1"/>
  <c r="T231" i="1"/>
  <c r="S232" i="1"/>
  <c r="T232" i="1"/>
  <c r="S233" i="1"/>
  <c r="T233" i="1"/>
  <c r="U233" i="1" s="1"/>
  <c r="S234" i="1"/>
  <c r="T234" i="1"/>
  <c r="U234" i="1" s="1"/>
  <c r="S235" i="1"/>
  <c r="T235" i="1"/>
  <c r="U235" i="1" s="1"/>
  <c r="S236" i="1"/>
  <c r="T236" i="1"/>
  <c r="U236" i="1" s="1"/>
  <c r="S237" i="1"/>
  <c r="T237" i="1"/>
  <c r="S238" i="1"/>
  <c r="T238" i="1"/>
  <c r="S239" i="1"/>
  <c r="T239" i="1"/>
  <c r="S240" i="1"/>
  <c r="T240" i="1"/>
  <c r="S241" i="1"/>
  <c r="T241" i="1"/>
  <c r="U241" i="1" s="1"/>
  <c r="S242" i="1"/>
  <c r="T242" i="1"/>
  <c r="U242" i="1" s="1"/>
  <c r="S243" i="1"/>
  <c r="T243" i="1"/>
  <c r="U243" i="1" s="1"/>
  <c r="S244" i="1"/>
  <c r="T244" i="1"/>
  <c r="U244" i="1" s="1"/>
  <c r="S245" i="1"/>
  <c r="T245" i="1"/>
  <c r="S246" i="1"/>
  <c r="T246" i="1"/>
  <c r="S247" i="1"/>
  <c r="T247" i="1"/>
  <c r="S248" i="1"/>
  <c r="T248" i="1"/>
  <c r="S249" i="1"/>
  <c r="T249" i="1"/>
  <c r="U249" i="1" s="1"/>
  <c r="S250" i="1"/>
  <c r="T250" i="1"/>
  <c r="U250" i="1" s="1"/>
  <c r="S251" i="1"/>
  <c r="T251" i="1"/>
  <c r="U251" i="1" s="1"/>
  <c r="S252" i="1"/>
  <c r="T252" i="1"/>
  <c r="U252" i="1" s="1"/>
  <c r="S253" i="1"/>
  <c r="T253" i="1"/>
  <c r="S254" i="1"/>
  <c r="T254" i="1"/>
  <c r="S255" i="1"/>
  <c r="T255" i="1"/>
  <c r="S256" i="1"/>
  <c r="T256" i="1"/>
  <c r="S257" i="1"/>
  <c r="T257" i="1"/>
  <c r="U257" i="1" s="1"/>
  <c r="S258" i="1"/>
  <c r="T258" i="1"/>
  <c r="U258" i="1" s="1"/>
  <c r="S259" i="1"/>
  <c r="T259" i="1"/>
  <c r="U259" i="1" s="1"/>
  <c r="S260" i="1"/>
  <c r="T260" i="1"/>
  <c r="U260" i="1" s="1"/>
  <c r="S261" i="1"/>
  <c r="T261" i="1"/>
  <c r="S262" i="1"/>
  <c r="T262" i="1"/>
  <c r="S263" i="1"/>
  <c r="T263" i="1"/>
  <c r="S264" i="1"/>
  <c r="T264" i="1"/>
  <c r="S265" i="1"/>
  <c r="T265" i="1"/>
  <c r="U265" i="1" s="1"/>
  <c r="S266" i="1"/>
  <c r="T266" i="1"/>
  <c r="U266" i="1" s="1"/>
  <c r="S267" i="1"/>
  <c r="T267" i="1"/>
  <c r="U267" i="1" s="1"/>
  <c r="S268" i="1"/>
  <c r="T268" i="1"/>
  <c r="U268" i="1" s="1"/>
  <c r="S269" i="1"/>
  <c r="T269" i="1"/>
  <c r="S270" i="1"/>
  <c r="T270" i="1"/>
  <c r="S271" i="1"/>
  <c r="T271" i="1"/>
  <c r="S272" i="1"/>
  <c r="T272" i="1"/>
  <c r="S273" i="1"/>
  <c r="T273" i="1"/>
  <c r="U273" i="1" s="1"/>
  <c r="S274" i="1"/>
  <c r="T274" i="1"/>
  <c r="U274" i="1" s="1"/>
  <c r="S275" i="1"/>
  <c r="T275" i="1"/>
  <c r="U275" i="1" s="1"/>
  <c r="S276" i="1"/>
  <c r="T276" i="1"/>
  <c r="U276" i="1" s="1"/>
  <c r="S277" i="1"/>
  <c r="T277" i="1"/>
  <c r="S278" i="1"/>
  <c r="T278" i="1"/>
  <c r="S279" i="1"/>
  <c r="T279" i="1"/>
  <c r="S280" i="1"/>
  <c r="T280" i="1"/>
  <c r="S281" i="1"/>
  <c r="T281" i="1"/>
  <c r="U281" i="1" s="1"/>
  <c r="S282" i="1"/>
  <c r="T282" i="1"/>
  <c r="U282" i="1" s="1"/>
  <c r="S283" i="1"/>
  <c r="T283" i="1"/>
  <c r="U283" i="1" s="1"/>
  <c r="S284" i="1"/>
  <c r="T284" i="1"/>
  <c r="U284" i="1" s="1"/>
  <c r="S285" i="1"/>
  <c r="T285" i="1"/>
  <c r="U285" i="1" s="1"/>
  <c r="S286" i="1"/>
  <c r="T286" i="1"/>
  <c r="S287" i="1"/>
  <c r="T287" i="1"/>
  <c r="S288" i="1"/>
  <c r="T288" i="1"/>
  <c r="S289" i="1"/>
  <c r="T289" i="1"/>
  <c r="U289" i="1" s="1"/>
  <c r="S290" i="1"/>
  <c r="T290" i="1"/>
  <c r="U290" i="1" s="1"/>
  <c r="S291" i="1"/>
  <c r="T291" i="1"/>
  <c r="U291" i="1" s="1"/>
  <c r="S292" i="1"/>
  <c r="T292" i="1"/>
  <c r="U292" i="1" s="1"/>
  <c r="S293" i="1"/>
  <c r="T293" i="1"/>
  <c r="U293" i="1" s="1"/>
  <c r="S294" i="1"/>
  <c r="T294" i="1"/>
  <c r="S295" i="1"/>
  <c r="T295" i="1"/>
  <c r="S296" i="1"/>
  <c r="T296" i="1"/>
  <c r="S297" i="1"/>
  <c r="T297" i="1"/>
  <c r="U297" i="1" s="1"/>
  <c r="S298" i="1"/>
  <c r="T298" i="1"/>
  <c r="U298" i="1" s="1"/>
  <c r="S299" i="1"/>
  <c r="T299" i="1"/>
  <c r="U299" i="1" s="1"/>
  <c r="S300" i="1"/>
  <c r="T300" i="1"/>
  <c r="U300" i="1" s="1"/>
  <c r="S301" i="1"/>
  <c r="T301" i="1"/>
  <c r="U301" i="1" s="1"/>
  <c r="S302" i="1"/>
  <c r="T302" i="1"/>
  <c r="S303" i="1"/>
  <c r="T303" i="1"/>
  <c r="S304" i="1"/>
  <c r="T304" i="1"/>
  <c r="S305" i="1"/>
  <c r="T305" i="1"/>
  <c r="U305" i="1" s="1"/>
  <c r="S306" i="1"/>
  <c r="T306" i="1"/>
  <c r="U306" i="1" s="1"/>
  <c r="S307" i="1"/>
  <c r="T307" i="1"/>
  <c r="U307" i="1" s="1"/>
  <c r="S308" i="1"/>
  <c r="T308" i="1"/>
  <c r="U308" i="1" s="1"/>
  <c r="S309" i="1"/>
  <c r="T309" i="1"/>
  <c r="U309" i="1" s="1"/>
  <c r="S310" i="1"/>
  <c r="T310" i="1"/>
  <c r="U310" i="1" s="1"/>
  <c r="S311" i="1"/>
  <c r="T311" i="1"/>
  <c r="S312" i="1"/>
  <c r="T312" i="1"/>
  <c r="S313" i="1"/>
  <c r="T313" i="1"/>
  <c r="U313" i="1" s="1"/>
  <c r="S314" i="1"/>
  <c r="T314" i="1"/>
  <c r="U314" i="1" s="1"/>
  <c r="S315" i="1"/>
  <c r="T315" i="1"/>
  <c r="U315" i="1" s="1"/>
  <c r="S316" i="1"/>
  <c r="T316" i="1"/>
  <c r="U316" i="1" s="1"/>
  <c r="S317" i="1"/>
  <c r="T317" i="1"/>
  <c r="U317" i="1" s="1"/>
  <c r="S318" i="1"/>
  <c r="T318" i="1"/>
  <c r="U318" i="1" s="1"/>
  <c r="S319" i="1"/>
  <c r="T319" i="1"/>
  <c r="S320" i="1"/>
  <c r="T320" i="1"/>
  <c r="S321" i="1"/>
  <c r="T321" i="1"/>
  <c r="U321" i="1" s="1"/>
  <c r="S322" i="1"/>
  <c r="T322" i="1"/>
  <c r="U322" i="1" s="1"/>
  <c r="S323" i="1"/>
  <c r="T323" i="1"/>
  <c r="U323" i="1" s="1"/>
  <c r="S324" i="1"/>
  <c r="T324" i="1"/>
  <c r="U324" i="1" s="1"/>
  <c r="S325" i="1"/>
  <c r="T325" i="1"/>
  <c r="U325" i="1" s="1"/>
  <c r="S326" i="1"/>
  <c r="T326" i="1"/>
  <c r="U326" i="1" s="1"/>
  <c r="S327" i="1"/>
  <c r="T327" i="1"/>
  <c r="S328" i="1"/>
  <c r="T328" i="1"/>
  <c r="S329" i="1"/>
  <c r="T329" i="1"/>
  <c r="U329" i="1" s="1"/>
  <c r="S330" i="1"/>
  <c r="T330" i="1"/>
  <c r="U330" i="1" s="1"/>
  <c r="S331" i="1"/>
  <c r="T331" i="1"/>
  <c r="U331" i="1" s="1"/>
  <c r="S332" i="1"/>
  <c r="T332" i="1"/>
  <c r="U332" i="1" s="1"/>
  <c r="S333" i="1"/>
  <c r="T333" i="1"/>
  <c r="U333" i="1" s="1"/>
  <c r="S334" i="1"/>
  <c r="T334" i="1"/>
  <c r="U334" i="1" s="1"/>
  <c r="S335" i="1"/>
  <c r="T335" i="1"/>
  <c r="S336" i="1"/>
  <c r="T336" i="1"/>
  <c r="S337" i="1"/>
  <c r="T337" i="1"/>
  <c r="U337" i="1" s="1"/>
  <c r="S338" i="1"/>
  <c r="T338" i="1"/>
  <c r="U338" i="1" s="1"/>
  <c r="S339" i="1"/>
  <c r="T339" i="1"/>
  <c r="U339" i="1" s="1"/>
  <c r="S340" i="1"/>
  <c r="T340" i="1"/>
  <c r="U340" i="1" s="1"/>
  <c r="S341" i="1"/>
  <c r="T341" i="1"/>
  <c r="U341" i="1" s="1"/>
  <c r="S342" i="1"/>
  <c r="T342" i="1"/>
  <c r="U342" i="1" s="1"/>
  <c r="S343" i="1"/>
  <c r="T343" i="1"/>
  <c r="S344" i="1"/>
  <c r="T344" i="1"/>
  <c r="S345" i="1"/>
  <c r="T345" i="1"/>
  <c r="U345" i="1" s="1"/>
  <c r="S346" i="1"/>
  <c r="T346" i="1"/>
  <c r="U346" i="1" s="1"/>
  <c r="S347" i="1"/>
  <c r="T347" i="1"/>
  <c r="U347" i="1" s="1"/>
  <c r="S348" i="1"/>
  <c r="T348" i="1"/>
  <c r="U348" i="1" s="1"/>
  <c r="S349" i="1"/>
  <c r="T349" i="1"/>
  <c r="U349" i="1" s="1"/>
  <c r="S350" i="1"/>
  <c r="T350" i="1"/>
  <c r="U350" i="1" s="1"/>
  <c r="S351" i="1"/>
  <c r="T351" i="1"/>
  <c r="S352" i="1"/>
  <c r="T352" i="1"/>
  <c r="S353" i="1"/>
  <c r="T353" i="1"/>
  <c r="U353" i="1" s="1"/>
  <c r="S354" i="1"/>
  <c r="T354" i="1"/>
  <c r="U354" i="1" s="1"/>
  <c r="S355" i="1"/>
  <c r="T355" i="1"/>
  <c r="U355" i="1" s="1"/>
  <c r="S356" i="1"/>
  <c r="T356" i="1"/>
  <c r="U356" i="1" s="1"/>
  <c r="S357" i="1"/>
  <c r="T357" i="1"/>
  <c r="U357" i="1" s="1"/>
  <c r="S358" i="1"/>
  <c r="T358" i="1"/>
  <c r="U358" i="1" s="1"/>
  <c r="S359" i="1"/>
  <c r="T359" i="1"/>
  <c r="S360" i="1"/>
  <c r="T360" i="1"/>
  <c r="S361" i="1"/>
  <c r="T361" i="1"/>
  <c r="U361" i="1" s="1"/>
  <c r="S362" i="1"/>
  <c r="T362" i="1"/>
  <c r="U362" i="1" s="1"/>
  <c r="S363" i="1"/>
  <c r="T363" i="1"/>
  <c r="U363" i="1" s="1"/>
  <c r="S364" i="1"/>
  <c r="T364" i="1"/>
  <c r="U364" i="1" s="1"/>
  <c r="S365" i="1"/>
  <c r="T365" i="1"/>
  <c r="U365" i="1" s="1"/>
  <c r="S366" i="1"/>
  <c r="T366" i="1"/>
  <c r="U366" i="1" s="1"/>
  <c r="S367" i="1"/>
  <c r="T367" i="1"/>
  <c r="S368" i="1"/>
  <c r="T368" i="1"/>
  <c r="S369" i="1"/>
  <c r="T369" i="1"/>
  <c r="U369" i="1" s="1"/>
  <c r="S370" i="1"/>
  <c r="T370" i="1"/>
  <c r="U370" i="1" s="1"/>
  <c r="S371" i="1"/>
  <c r="T371" i="1"/>
  <c r="U371" i="1" s="1"/>
  <c r="S372" i="1"/>
  <c r="T372" i="1"/>
  <c r="U372" i="1" s="1"/>
  <c r="S373" i="1"/>
  <c r="T373" i="1"/>
  <c r="U373" i="1" s="1"/>
  <c r="S374" i="1"/>
  <c r="T374" i="1"/>
  <c r="U374" i="1" s="1"/>
  <c r="S375" i="1"/>
  <c r="T375" i="1"/>
  <c r="S376" i="1"/>
  <c r="T376" i="1"/>
  <c r="S377" i="1"/>
  <c r="T377" i="1"/>
  <c r="U377" i="1" s="1"/>
  <c r="S378" i="1"/>
  <c r="T378" i="1"/>
  <c r="U378" i="1" s="1"/>
  <c r="S379" i="1"/>
  <c r="T379" i="1"/>
  <c r="U379" i="1" s="1"/>
  <c r="S380" i="1"/>
  <c r="T380" i="1"/>
  <c r="U380" i="1" s="1"/>
  <c r="S381" i="1"/>
  <c r="T381" i="1"/>
  <c r="U381" i="1" s="1"/>
  <c r="S382" i="1"/>
  <c r="T382" i="1"/>
  <c r="U382" i="1" s="1"/>
  <c r="S383" i="1"/>
  <c r="T383" i="1"/>
  <c r="S384" i="1"/>
  <c r="T384" i="1"/>
  <c r="S385" i="1"/>
  <c r="T385" i="1"/>
  <c r="U385" i="1" s="1"/>
  <c r="S386" i="1"/>
  <c r="T386" i="1"/>
  <c r="U386" i="1" s="1"/>
  <c r="S387" i="1"/>
  <c r="T387" i="1"/>
  <c r="U387" i="1" s="1"/>
  <c r="S388" i="1"/>
  <c r="T388" i="1"/>
  <c r="U388" i="1" s="1"/>
  <c r="S389" i="1"/>
  <c r="T389" i="1"/>
  <c r="U389" i="1" s="1"/>
  <c r="S390" i="1"/>
  <c r="T390" i="1"/>
  <c r="U390" i="1" s="1"/>
  <c r="S391" i="1"/>
  <c r="T391" i="1"/>
  <c r="S392" i="1"/>
  <c r="T392" i="1"/>
  <c r="S393" i="1"/>
  <c r="T393" i="1"/>
  <c r="U393" i="1" s="1"/>
  <c r="S394" i="1"/>
  <c r="T394" i="1"/>
  <c r="U394" i="1" s="1"/>
  <c r="S395" i="1"/>
  <c r="T395" i="1"/>
  <c r="U395" i="1" s="1"/>
  <c r="S396" i="1"/>
  <c r="T396" i="1"/>
  <c r="U396" i="1" s="1"/>
  <c r="S397" i="1"/>
  <c r="T397" i="1"/>
  <c r="U397" i="1" s="1"/>
  <c r="S398" i="1"/>
  <c r="T398" i="1"/>
  <c r="U398" i="1" s="1"/>
  <c r="S399" i="1"/>
  <c r="T399" i="1"/>
  <c r="S400" i="1"/>
  <c r="T400" i="1"/>
  <c r="S401" i="1"/>
  <c r="T401" i="1"/>
  <c r="U401" i="1" s="1"/>
  <c r="S402" i="1"/>
  <c r="T402" i="1"/>
  <c r="U402" i="1" s="1"/>
  <c r="S403" i="1"/>
  <c r="T403" i="1"/>
  <c r="U403" i="1" s="1"/>
  <c r="S404" i="1"/>
  <c r="T404" i="1"/>
  <c r="U404" i="1" s="1"/>
  <c r="S405" i="1"/>
  <c r="T405" i="1"/>
  <c r="U405" i="1" s="1"/>
  <c r="S406" i="1"/>
  <c r="T406" i="1"/>
  <c r="U406" i="1" s="1"/>
  <c r="S407" i="1"/>
  <c r="T407" i="1"/>
  <c r="S408" i="1"/>
  <c r="T408" i="1"/>
  <c r="S409" i="1"/>
  <c r="T409" i="1"/>
  <c r="U409" i="1" s="1"/>
  <c r="S410" i="1"/>
  <c r="T410" i="1"/>
  <c r="U410" i="1" s="1"/>
  <c r="S411" i="1"/>
  <c r="T411" i="1"/>
  <c r="U411" i="1" s="1"/>
  <c r="S412" i="1"/>
  <c r="T412" i="1"/>
  <c r="U412" i="1" s="1"/>
  <c r="S413" i="1"/>
  <c r="T413" i="1"/>
  <c r="U413" i="1" s="1"/>
  <c r="S414" i="1"/>
  <c r="T414" i="1"/>
  <c r="U414" i="1" s="1"/>
  <c r="S415" i="1"/>
  <c r="T415" i="1"/>
  <c r="S416" i="1"/>
  <c r="T416" i="1"/>
  <c r="S417" i="1"/>
  <c r="T417" i="1"/>
  <c r="U417" i="1" s="1"/>
  <c r="S418" i="1"/>
  <c r="T418" i="1"/>
  <c r="U418" i="1" s="1"/>
  <c r="S419" i="1"/>
  <c r="T419" i="1"/>
  <c r="U419" i="1" s="1"/>
  <c r="S420" i="1"/>
  <c r="T420" i="1"/>
  <c r="U420" i="1" s="1"/>
  <c r="S421" i="1"/>
  <c r="T421" i="1"/>
  <c r="U421" i="1" s="1"/>
  <c r="S422" i="1"/>
  <c r="T422" i="1"/>
  <c r="U422" i="1" s="1"/>
  <c r="S423" i="1"/>
  <c r="T423" i="1"/>
  <c r="S424" i="1"/>
  <c r="T424" i="1"/>
  <c r="S425" i="1"/>
  <c r="T425" i="1"/>
  <c r="U425" i="1" s="1"/>
  <c r="S426" i="1"/>
  <c r="T426" i="1"/>
  <c r="U426" i="1" s="1"/>
  <c r="S427" i="1"/>
  <c r="T427" i="1"/>
  <c r="U427" i="1" s="1"/>
  <c r="S428" i="1"/>
  <c r="T428" i="1"/>
  <c r="U428" i="1" s="1"/>
  <c r="S429" i="1"/>
  <c r="T429" i="1"/>
  <c r="U429" i="1" s="1"/>
  <c r="S430" i="1"/>
  <c r="T430" i="1"/>
  <c r="U430" i="1" s="1"/>
  <c r="S431" i="1"/>
  <c r="T431" i="1"/>
  <c r="S432" i="1"/>
  <c r="T432" i="1"/>
  <c r="S433" i="1"/>
  <c r="T433" i="1"/>
  <c r="U433" i="1" s="1"/>
  <c r="S434" i="1"/>
  <c r="T434" i="1"/>
  <c r="U434" i="1" s="1"/>
  <c r="S435" i="1"/>
  <c r="T435" i="1"/>
  <c r="U435" i="1" s="1"/>
  <c r="S436" i="1"/>
  <c r="T436" i="1"/>
  <c r="U436" i="1" s="1"/>
  <c r="S437" i="1"/>
  <c r="T437" i="1"/>
  <c r="U437" i="1" s="1"/>
  <c r="S438" i="1"/>
  <c r="T438" i="1"/>
  <c r="U438" i="1" s="1"/>
  <c r="S439" i="1"/>
  <c r="T439" i="1"/>
  <c r="S440" i="1"/>
  <c r="T440" i="1"/>
  <c r="S441" i="1"/>
  <c r="T441" i="1"/>
  <c r="U441" i="1" s="1"/>
  <c r="S442" i="1"/>
  <c r="T442" i="1"/>
  <c r="U442" i="1" s="1"/>
  <c r="S443" i="1"/>
  <c r="T443" i="1"/>
  <c r="U443" i="1" s="1"/>
  <c r="S444" i="1"/>
  <c r="T444" i="1"/>
  <c r="U444" i="1" s="1"/>
  <c r="S445" i="1"/>
  <c r="T445" i="1"/>
  <c r="U445" i="1" s="1"/>
  <c r="S446" i="1"/>
  <c r="T446" i="1"/>
  <c r="U446" i="1" s="1"/>
  <c r="S447" i="1"/>
  <c r="T447" i="1"/>
  <c r="S448" i="1"/>
  <c r="T448" i="1"/>
  <c r="S449" i="1"/>
  <c r="T449" i="1"/>
  <c r="U449" i="1" s="1"/>
  <c r="S450" i="1"/>
  <c r="T450" i="1"/>
  <c r="U450" i="1" s="1"/>
  <c r="S451" i="1"/>
  <c r="T451" i="1"/>
  <c r="U451" i="1" s="1"/>
  <c r="S452" i="1"/>
  <c r="T452" i="1"/>
  <c r="U452" i="1" s="1"/>
  <c r="S453" i="1"/>
  <c r="T453" i="1"/>
  <c r="U453" i="1" s="1"/>
  <c r="S454" i="1"/>
  <c r="T454" i="1"/>
  <c r="U454" i="1" s="1"/>
  <c r="S455" i="1"/>
  <c r="T455" i="1"/>
  <c r="S456" i="1"/>
  <c r="T456" i="1"/>
  <c r="S457" i="1"/>
  <c r="T457" i="1"/>
  <c r="U457" i="1" s="1"/>
  <c r="S458" i="1"/>
  <c r="T458" i="1"/>
  <c r="U458" i="1" s="1"/>
  <c r="S459" i="1"/>
  <c r="T459" i="1"/>
  <c r="U459" i="1" s="1"/>
  <c r="S460" i="1"/>
  <c r="T460" i="1"/>
  <c r="U460" i="1" s="1"/>
  <c r="S461" i="1"/>
  <c r="T461" i="1"/>
  <c r="U461" i="1" s="1"/>
  <c r="S462" i="1"/>
  <c r="T462" i="1"/>
  <c r="U462" i="1" s="1"/>
  <c r="S463" i="1"/>
  <c r="T463" i="1"/>
  <c r="S464" i="1"/>
  <c r="T464" i="1"/>
  <c r="S465" i="1"/>
  <c r="T465" i="1"/>
  <c r="U465" i="1" s="1"/>
  <c r="S466" i="1"/>
  <c r="T466" i="1"/>
  <c r="U466" i="1" s="1"/>
  <c r="S467" i="1"/>
  <c r="T467" i="1"/>
  <c r="U467" i="1" s="1"/>
  <c r="S468" i="1"/>
  <c r="T468" i="1"/>
  <c r="U468" i="1" s="1"/>
  <c r="S469" i="1"/>
  <c r="T469" i="1"/>
  <c r="U469" i="1" s="1"/>
  <c r="S470" i="1"/>
  <c r="T470" i="1"/>
  <c r="U470" i="1" s="1"/>
  <c r="S471" i="1"/>
  <c r="T471" i="1"/>
  <c r="S472" i="1"/>
  <c r="T472" i="1"/>
  <c r="S473" i="1"/>
  <c r="T473" i="1"/>
  <c r="U473" i="1" s="1"/>
  <c r="S474" i="1"/>
  <c r="T474" i="1"/>
  <c r="U474" i="1" s="1"/>
  <c r="S475" i="1"/>
  <c r="T475" i="1"/>
  <c r="U475" i="1" s="1"/>
  <c r="S476" i="1"/>
  <c r="T476" i="1"/>
  <c r="U476" i="1" s="1"/>
  <c r="S477" i="1"/>
  <c r="T477" i="1"/>
  <c r="U477" i="1" s="1"/>
  <c r="S478" i="1"/>
  <c r="T478" i="1"/>
  <c r="U478" i="1" s="1"/>
  <c r="S479" i="1"/>
  <c r="T479" i="1"/>
  <c r="S480" i="1"/>
  <c r="T480" i="1"/>
  <c r="S481" i="1"/>
  <c r="T481" i="1"/>
  <c r="U481" i="1" s="1"/>
  <c r="S482" i="1"/>
  <c r="T482" i="1"/>
  <c r="U482" i="1" s="1"/>
  <c r="S483" i="1"/>
  <c r="T483" i="1"/>
  <c r="U483" i="1" s="1"/>
  <c r="S484" i="1"/>
  <c r="T484" i="1"/>
  <c r="U484" i="1" s="1"/>
  <c r="S485" i="1"/>
  <c r="T485" i="1"/>
  <c r="U485" i="1" s="1"/>
  <c r="S486" i="1"/>
  <c r="T486" i="1"/>
  <c r="U486" i="1" s="1"/>
  <c r="S487" i="1"/>
  <c r="T487" i="1"/>
  <c r="S488" i="1"/>
  <c r="T488" i="1"/>
  <c r="S489" i="1"/>
  <c r="T489" i="1"/>
  <c r="U489" i="1" s="1"/>
  <c r="S490" i="1"/>
  <c r="T490" i="1"/>
  <c r="U490" i="1" s="1"/>
  <c r="S491" i="1"/>
  <c r="T491" i="1"/>
  <c r="U491" i="1" s="1"/>
  <c r="S492" i="1"/>
  <c r="T492" i="1"/>
  <c r="U492" i="1" s="1"/>
  <c r="S493" i="1"/>
  <c r="T493" i="1"/>
  <c r="U493" i="1" s="1"/>
  <c r="S494" i="1"/>
  <c r="T494" i="1"/>
  <c r="U494" i="1" s="1"/>
  <c r="S495" i="1"/>
  <c r="T495" i="1"/>
  <c r="S496" i="1"/>
  <c r="T496" i="1"/>
  <c r="S497" i="1"/>
  <c r="T497" i="1"/>
  <c r="U497" i="1" s="1"/>
  <c r="S498" i="1"/>
  <c r="T498" i="1"/>
  <c r="U498" i="1" s="1"/>
  <c r="S499" i="1"/>
  <c r="T499" i="1"/>
  <c r="U499" i="1" s="1"/>
  <c r="S500" i="1"/>
  <c r="T500" i="1"/>
  <c r="U500" i="1" s="1"/>
  <c r="S501" i="1"/>
  <c r="T501" i="1"/>
  <c r="U501" i="1" s="1"/>
  <c r="S502" i="1"/>
  <c r="T502" i="1"/>
  <c r="U502" i="1" s="1"/>
  <c r="S503" i="1"/>
  <c r="T503" i="1"/>
  <c r="S504" i="1"/>
  <c r="T504" i="1"/>
  <c r="S505" i="1"/>
  <c r="T505" i="1"/>
  <c r="U505" i="1" s="1"/>
  <c r="S506" i="1"/>
  <c r="T506" i="1"/>
  <c r="U506" i="1" s="1"/>
  <c r="S507" i="1"/>
  <c r="T507" i="1"/>
  <c r="U507" i="1" s="1"/>
  <c r="S508" i="1"/>
  <c r="T508" i="1"/>
  <c r="U508" i="1" s="1"/>
  <c r="S509" i="1"/>
  <c r="T509" i="1"/>
  <c r="U509" i="1" s="1"/>
  <c r="S510" i="1"/>
  <c r="T510" i="1"/>
  <c r="U510" i="1" s="1"/>
  <c r="S511" i="1"/>
  <c r="T511" i="1"/>
  <c r="S512" i="1"/>
  <c r="T512" i="1"/>
  <c r="S513" i="1"/>
  <c r="T513" i="1"/>
  <c r="U513" i="1" s="1"/>
  <c r="S514" i="1"/>
  <c r="T514" i="1"/>
  <c r="U514" i="1" s="1"/>
  <c r="S515" i="1"/>
  <c r="T515" i="1"/>
  <c r="U515" i="1" s="1"/>
  <c r="S516" i="1"/>
  <c r="T516" i="1"/>
  <c r="U516" i="1" s="1"/>
  <c r="S517" i="1"/>
  <c r="T517" i="1"/>
  <c r="U517" i="1" s="1"/>
  <c r="S518" i="1"/>
  <c r="T518" i="1"/>
  <c r="U518" i="1" s="1"/>
  <c r="S519" i="1"/>
  <c r="T519" i="1"/>
  <c r="S520" i="1"/>
  <c r="T520" i="1"/>
  <c r="S521" i="1"/>
  <c r="T521" i="1"/>
  <c r="U521" i="1" s="1"/>
  <c r="S522" i="1"/>
  <c r="T522" i="1"/>
  <c r="U522" i="1" s="1"/>
  <c r="S523" i="1"/>
  <c r="T523" i="1"/>
  <c r="U523" i="1" s="1"/>
  <c r="S524" i="1"/>
  <c r="T524" i="1"/>
  <c r="U524" i="1" s="1"/>
  <c r="S525" i="1"/>
  <c r="T525" i="1"/>
  <c r="U525" i="1" s="1"/>
  <c r="S526" i="1"/>
  <c r="T526" i="1"/>
  <c r="U526" i="1" s="1"/>
  <c r="S527" i="1"/>
  <c r="T527" i="1"/>
  <c r="S528" i="1"/>
  <c r="T528" i="1"/>
  <c r="S529" i="1"/>
  <c r="T529" i="1"/>
  <c r="U529" i="1" s="1"/>
  <c r="S530" i="1"/>
  <c r="T530" i="1"/>
  <c r="U530" i="1" s="1"/>
  <c r="S531" i="1"/>
  <c r="T531" i="1"/>
  <c r="U531" i="1" s="1"/>
  <c r="S532" i="1"/>
  <c r="T532" i="1"/>
  <c r="U532" i="1" s="1"/>
  <c r="S533" i="1"/>
  <c r="T533" i="1"/>
  <c r="U533" i="1" s="1"/>
  <c r="S534" i="1"/>
  <c r="T534" i="1"/>
  <c r="U534" i="1" s="1"/>
  <c r="S535" i="1"/>
  <c r="T535" i="1"/>
  <c r="S536" i="1"/>
  <c r="T536" i="1"/>
  <c r="S537" i="1"/>
  <c r="T537" i="1"/>
  <c r="U537" i="1" s="1"/>
  <c r="S538" i="1"/>
  <c r="T538" i="1"/>
  <c r="U538" i="1" s="1"/>
  <c r="S539" i="1"/>
  <c r="T539" i="1"/>
  <c r="U539" i="1" s="1"/>
  <c r="S540" i="1"/>
  <c r="T540" i="1"/>
  <c r="U540" i="1" s="1"/>
  <c r="S541" i="1"/>
  <c r="T541" i="1"/>
  <c r="U541" i="1" s="1"/>
  <c r="S542" i="1"/>
  <c r="T542" i="1"/>
  <c r="U542" i="1" s="1"/>
  <c r="S543" i="1"/>
  <c r="T543" i="1"/>
  <c r="S544" i="1"/>
  <c r="T544" i="1"/>
  <c r="S545" i="1"/>
  <c r="T545" i="1"/>
  <c r="U545" i="1" s="1"/>
  <c r="S546" i="1"/>
  <c r="T546" i="1"/>
  <c r="U546" i="1" s="1"/>
  <c r="S547" i="1"/>
  <c r="T547" i="1"/>
  <c r="U547" i="1" s="1"/>
  <c r="S548" i="1"/>
  <c r="T548" i="1"/>
  <c r="U548" i="1" s="1"/>
  <c r="S549" i="1"/>
  <c r="T549" i="1"/>
  <c r="U549" i="1" s="1"/>
  <c r="S550" i="1"/>
  <c r="T550" i="1"/>
  <c r="U550" i="1" s="1"/>
  <c r="S551" i="1"/>
  <c r="T551" i="1"/>
  <c r="S552" i="1"/>
  <c r="T552" i="1"/>
  <c r="S553" i="1"/>
  <c r="T553" i="1"/>
  <c r="U553" i="1" s="1"/>
  <c r="S554" i="1"/>
  <c r="T554" i="1"/>
  <c r="U554" i="1" s="1"/>
  <c r="S555" i="1"/>
  <c r="T555" i="1"/>
  <c r="U555" i="1" s="1"/>
  <c r="S556" i="1"/>
  <c r="T556" i="1"/>
  <c r="U556" i="1" s="1"/>
  <c r="S557" i="1"/>
  <c r="T557" i="1"/>
  <c r="U557" i="1" s="1"/>
  <c r="S558" i="1"/>
  <c r="T558" i="1"/>
  <c r="U558" i="1" s="1"/>
  <c r="S559" i="1"/>
  <c r="T559" i="1"/>
  <c r="S560" i="1"/>
  <c r="T560" i="1"/>
  <c r="S561" i="1"/>
  <c r="T561" i="1"/>
  <c r="U561" i="1" s="1"/>
  <c r="S562" i="1"/>
  <c r="T562" i="1"/>
  <c r="U562" i="1" s="1"/>
  <c r="S563" i="1"/>
  <c r="T563" i="1"/>
  <c r="U563" i="1" s="1"/>
  <c r="S564" i="1"/>
  <c r="T564" i="1"/>
  <c r="U564" i="1" s="1"/>
  <c r="S565" i="1"/>
  <c r="T565" i="1"/>
  <c r="U565" i="1" s="1"/>
  <c r="S566" i="1"/>
  <c r="T566" i="1"/>
  <c r="U566" i="1" s="1"/>
  <c r="S567" i="1"/>
  <c r="T567" i="1"/>
  <c r="S568" i="1"/>
  <c r="T568" i="1"/>
  <c r="S569" i="1"/>
  <c r="T569" i="1"/>
  <c r="U569" i="1" s="1"/>
  <c r="S570" i="1"/>
  <c r="T570" i="1"/>
  <c r="U570" i="1" s="1"/>
  <c r="S571" i="1"/>
  <c r="T571" i="1"/>
  <c r="U571" i="1" s="1"/>
  <c r="S572" i="1"/>
  <c r="T572" i="1"/>
  <c r="U572" i="1" s="1"/>
  <c r="S573" i="1"/>
  <c r="T573" i="1"/>
  <c r="U573" i="1" s="1"/>
  <c r="S574" i="1"/>
  <c r="T574" i="1"/>
  <c r="U574" i="1" s="1"/>
  <c r="S575" i="1"/>
  <c r="T575" i="1"/>
  <c r="S576" i="1"/>
  <c r="T576" i="1"/>
  <c r="S577" i="1"/>
  <c r="T577" i="1"/>
  <c r="U577" i="1" s="1"/>
  <c r="S578" i="1"/>
  <c r="T578" i="1"/>
  <c r="U578" i="1" s="1"/>
  <c r="S579" i="1"/>
  <c r="T579" i="1"/>
  <c r="U579" i="1" s="1"/>
  <c r="S580" i="1"/>
  <c r="T580" i="1"/>
  <c r="U580" i="1" s="1"/>
  <c r="S581" i="1"/>
  <c r="T581" i="1"/>
  <c r="U581" i="1" s="1"/>
  <c r="S582" i="1"/>
  <c r="T582" i="1"/>
  <c r="U582" i="1" s="1"/>
  <c r="S583" i="1"/>
  <c r="T583" i="1"/>
  <c r="S584" i="1"/>
  <c r="T584" i="1"/>
  <c r="S585" i="1"/>
  <c r="T585" i="1"/>
  <c r="U585" i="1" s="1"/>
  <c r="S586" i="1"/>
  <c r="T586" i="1"/>
  <c r="U586" i="1" s="1"/>
  <c r="S587" i="1"/>
  <c r="T587" i="1"/>
  <c r="U587" i="1" s="1"/>
  <c r="S588" i="1"/>
  <c r="T588" i="1"/>
  <c r="U588" i="1" s="1"/>
  <c r="S589" i="1"/>
  <c r="T589" i="1"/>
  <c r="U589" i="1" s="1"/>
  <c r="S590" i="1"/>
  <c r="T590" i="1"/>
  <c r="U590" i="1" s="1"/>
  <c r="S591" i="1"/>
  <c r="T591" i="1"/>
  <c r="S592" i="1"/>
  <c r="T592" i="1"/>
  <c r="S593" i="1"/>
  <c r="T593" i="1"/>
  <c r="U593" i="1" s="1"/>
  <c r="S594" i="1"/>
  <c r="T594" i="1"/>
  <c r="U594" i="1" s="1"/>
  <c r="S595" i="1"/>
  <c r="T595" i="1"/>
  <c r="U595" i="1" s="1"/>
  <c r="S596" i="1"/>
  <c r="T596" i="1"/>
  <c r="U596" i="1" s="1"/>
  <c r="S597" i="1"/>
  <c r="T597" i="1"/>
  <c r="U597" i="1" s="1"/>
  <c r="S598" i="1"/>
  <c r="T598" i="1"/>
  <c r="U598" i="1" s="1"/>
  <c r="S599" i="1"/>
  <c r="T599" i="1"/>
  <c r="S600" i="1"/>
  <c r="T600" i="1"/>
  <c r="S601" i="1"/>
  <c r="T601" i="1"/>
  <c r="U601" i="1" s="1"/>
  <c r="S602" i="1"/>
  <c r="T602" i="1"/>
  <c r="U602" i="1" s="1"/>
  <c r="S603" i="1"/>
  <c r="T603" i="1"/>
  <c r="U603" i="1" s="1"/>
  <c r="S604" i="1"/>
  <c r="T604" i="1"/>
  <c r="U604" i="1" s="1"/>
  <c r="S605" i="1"/>
  <c r="T605" i="1"/>
  <c r="U605" i="1" s="1"/>
  <c r="S606" i="1"/>
  <c r="T606" i="1"/>
  <c r="U606" i="1" s="1"/>
  <c r="S607" i="1"/>
  <c r="T607" i="1"/>
  <c r="S608" i="1"/>
  <c r="T608" i="1"/>
  <c r="S609" i="1"/>
  <c r="T609" i="1"/>
  <c r="U609" i="1" s="1"/>
  <c r="S610" i="1"/>
  <c r="T610" i="1"/>
  <c r="U610" i="1" s="1"/>
  <c r="S611" i="1"/>
  <c r="T611" i="1"/>
  <c r="U611" i="1" s="1"/>
  <c r="S612" i="1"/>
  <c r="T612" i="1"/>
  <c r="U612" i="1" s="1"/>
  <c r="S613" i="1"/>
  <c r="T613" i="1"/>
  <c r="U613" i="1" s="1"/>
  <c r="S614" i="1"/>
  <c r="T614" i="1"/>
  <c r="U614" i="1" s="1"/>
  <c r="S615" i="1"/>
  <c r="T615" i="1"/>
  <c r="S616" i="1"/>
  <c r="T616" i="1"/>
  <c r="S617" i="1"/>
  <c r="T617" i="1"/>
  <c r="U617" i="1" s="1"/>
  <c r="S618" i="1"/>
  <c r="T618" i="1"/>
  <c r="U618" i="1" s="1"/>
  <c r="S619" i="1"/>
  <c r="T619" i="1"/>
  <c r="U619" i="1" s="1"/>
  <c r="S620" i="1"/>
  <c r="T620" i="1"/>
  <c r="U620" i="1" s="1"/>
  <c r="S621" i="1"/>
  <c r="T621" i="1"/>
  <c r="U621" i="1" s="1"/>
  <c r="S622" i="1"/>
  <c r="T622" i="1"/>
  <c r="U622" i="1" s="1"/>
  <c r="S623" i="1"/>
  <c r="T623" i="1"/>
  <c r="S624" i="1"/>
  <c r="T624" i="1"/>
  <c r="S625" i="1"/>
  <c r="T625" i="1"/>
  <c r="U625" i="1" s="1"/>
  <c r="S626" i="1"/>
  <c r="T626" i="1"/>
  <c r="U626" i="1" s="1"/>
  <c r="S627" i="1"/>
  <c r="T627" i="1"/>
  <c r="U627" i="1" s="1"/>
  <c r="S628" i="1"/>
  <c r="T628" i="1"/>
  <c r="U628" i="1" s="1"/>
  <c r="S629" i="1"/>
  <c r="T629" i="1"/>
  <c r="U629" i="1" s="1"/>
  <c r="S630" i="1"/>
  <c r="T630" i="1"/>
  <c r="U630" i="1" s="1"/>
  <c r="S631" i="1"/>
  <c r="T631" i="1"/>
  <c r="S632" i="1"/>
  <c r="T632" i="1"/>
  <c r="S633" i="1"/>
  <c r="T633" i="1"/>
  <c r="U633" i="1" s="1"/>
  <c r="S634" i="1"/>
  <c r="T634" i="1"/>
  <c r="U634" i="1" s="1"/>
  <c r="S635" i="1"/>
  <c r="T635" i="1"/>
  <c r="U635" i="1" s="1"/>
  <c r="S636" i="1"/>
  <c r="T636" i="1"/>
  <c r="U636" i="1" s="1"/>
  <c r="S637" i="1"/>
  <c r="T637" i="1"/>
  <c r="U637" i="1" s="1"/>
  <c r="S638" i="1"/>
  <c r="T638" i="1"/>
  <c r="U638" i="1" s="1"/>
  <c r="S639" i="1"/>
  <c r="T639" i="1"/>
  <c r="S640" i="1"/>
  <c r="T640" i="1"/>
  <c r="S641" i="1"/>
  <c r="T641" i="1"/>
  <c r="U641" i="1" s="1"/>
  <c r="S642" i="1"/>
  <c r="T642" i="1"/>
  <c r="U642" i="1" s="1"/>
  <c r="S643" i="1"/>
  <c r="T643" i="1"/>
  <c r="U643" i="1" s="1"/>
  <c r="S644" i="1"/>
  <c r="T644" i="1"/>
  <c r="U644" i="1" s="1"/>
  <c r="S645" i="1"/>
  <c r="T645" i="1"/>
  <c r="U645" i="1" s="1"/>
  <c r="S646" i="1"/>
  <c r="T646" i="1"/>
  <c r="U646" i="1" s="1"/>
  <c r="S647" i="1"/>
  <c r="T647" i="1"/>
  <c r="S648" i="1"/>
  <c r="T648" i="1"/>
  <c r="S649" i="1"/>
  <c r="T649" i="1"/>
  <c r="U649" i="1" s="1"/>
  <c r="S650" i="1"/>
  <c r="T650" i="1"/>
  <c r="U650" i="1" s="1"/>
  <c r="S651" i="1"/>
  <c r="T651" i="1"/>
  <c r="U651" i="1" s="1"/>
  <c r="S652" i="1"/>
  <c r="T652" i="1"/>
  <c r="U652" i="1" s="1"/>
  <c r="S653" i="1"/>
  <c r="T653" i="1"/>
  <c r="U653" i="1" s="1"/>
  <c r="S654" i="1"/>
  <c r="T654" i="1"/>
  <c r="U654" i="1" s="1"/>
  <c r="S655" i="1"/>
  <c r="T655" i="1"/>
  <c r="S656" i="1"/>
  <c r="T656" i="1"/>
  <c r="S657" i="1"/>
  <c r="T657" i="1"/>
  <c r="U657" i="1" s="1"/>
  <c r="S658" i="1"/>
  <c r="T658" i="1"/>
  <c r="U658" i="1" s="1"/>
  <c r="S659" i="1"/>
  <c r="T659" i="1"/>
  <c r="U659" i="1" s="1"/>
  <c r="S660" i="1"/>
  <c r="T660" i="1"/>
  <c r="U660" i="1" s="1"/>
  <c r="S661" i="1"/>
  <c r="T661" i="1"/>
  <c r="U661" i="1" s="1"/>
  <c r="S662" i="1"/>
  <c r="T662" i="1"/>
  <c r="U662" i="1" s="1"/>
  <c r="S663" i="1"/>
  <c r="T663" i="1"/>
  <c r="S664" i="1"/>
  <c r="T664" i="1"/>
  <c r="S665" i="1"/>
  <c r="T665" i="1"/>
  <c r="U665" i="1" s="1"/>
  <c r="S666" i="1"/>
  <c r="T666" i="1"/>
  <c r="U666" i="1" s="1"/>
  <c r="S667" i="1"/>
  <c r="T667" i="1"/>
  <c r="U667" i="1" s="1"/>
  <c r="S668" i="1"/>
  <c r="T668" i="1"/>
  <c r="U668" i="1" s="1"/>
  <c r="S669" i="1"/>
  <c r="T669" i="1"/>
  <c r="U669" i="1" s="1"/>
  <c r="S670" i="1"/>
  <c r="T670" i="1"/>
  <c r="U670" i="1" s="1"/>
  <c r="S671" i="1"/>
  <c r="T671" i="1"/>
  <c r="S672" i="1"/>
  <c r="T672" i="1"/>
  <c r="S673" i="1"/>
  <c r="T673" i="1"/>
  <c r="U673" i="1" s="1"/>
  <c r="S674" i="1"/>
  <c r="T674" i="1"/>
  <c r="U674" i="1" s="1"/>
  <c r="S675" i="1"/>
  <c r="T675" i="1"/>
  <c r="U675" i="1" s="1"/>
  <c r="S676" i="1"/>
  <c r="T676" i="1"/>
  <c r="U676" i="1" s="1"/>
  <c r="S677" i="1"/>
  <c r="T677" i="1"/>
  <c r="U677" i="1" s="1"/>
  <c r="S678" i="1"/>
  <c r="T678" i="1"/>
  <c r="U678" i="1" s="1"/>
  <c r="S679" i="1"/>
  <c r="T679" i="1"/>
  <c r="S680" i="1"/>
  <c r="T680" i="1"/>
  <c r="S681" i="1"/>
  <c r="T681" i="1"/>
  <c r="U681" i="1" s="1"/>
  <c r="S682" i="1"/>
  <c r="T682" i="1"/>
  <c r="U682" i="1" s="1"/>
  <c r="S683" i="1"/>
  <c r="T683" i="1"/>
  <c r="U683" i="1" s="1"/>
  <c r="S684" i="1"/>
  <c r="T684" i="1"/>
  <c r="U684" i="1" s="1"/>
  <c r="S685" i="1"/>
  <c r="T685" i="1"/>
  <c r="U685" i="1" s="1"/>
  <c r="S686" i="1"/>
  <c r="T686" i="1"/>
  <c r="U686" i="1" s="1"/>
  <c r="S687" i="1"/>
  <c r="T687" i="1"/>
  <c r="S688" i="1"/>
  <c r="T688" i="1"/>
  <c r="S689" i="1"/>
  <c r="T689" i="1"/>
  <c r="U689" i="1" s="1"/>
  <c r="S690" i="1"/>
  <c r="T690" i="1"/>
  <c r="U690" i="1" s="1"/>
  <c r="S691" i="1"/>
  <c r="T691" i="1"/>
  <c r="U691" i="1" s="1"/>
  <c r="S692" i="1"/>
  <c r="T692" i="1"/>
  <c r="U692" i="1" s="1"/>
  <c r="S693" i="1"/>
  <c r="T693" i="1"/>
  <c r="U693" i="1" s="1"/>
  <c r="S694" i="1"/>
  <c r="T694" i="1"/>
  <c r="U694" i="1" s="1"/>
  <c r="S695" i="1"/>
  <c r="T695" i="1"/>
  <c r="S696" i="1"/>
  <c r="T696" i="1"/>
  <c r="S697" i="1"/>
  <c r="T697" i="1"/>
  <c r="U697" i="1" s="1"/>
  <c r="S698" i="1"/>
  <c r="T698" i="1"/>
  <c r="U698" i="1" s="1"/>
  <c r="S699" i="1"/>
  <c r="T699" i="1"/>
  <c r="U699" i="1" s="1"/>
  <c r="S700" i="1"/>
  <c r="T700" i="1"/>
  <c r="U700" i="1" s="1"/>
  <c r="S701" i="1"/>
  <c r="T701" i="1"/>
  <c r="U701" i="1" s="1"/>
  <c r="S702" i="1"/>
  <c r="T702" i="1"/>
  <c r="U702" i="1" s="1"/>
  <c r="S703" i="1"/>
  <c r="T703" i="1"/>
  <c r="S704" i="1"/>
  <c r="T704" i="1"/>
  <c r="U704" i="1" s="1"/>
  <c r="S705" i="1"/>
  <c r="T705" i="1"/>
  <c r="U705" i="1" s="1"/>
  <c r="S706" i="1"/>
  <c r="T706" i="1"/>
  <c r="U706" i="1" s="1"/>
  <c r="S707" i="1"/>
  <c r="T707" i="1"/>
  <c r="U707" i="1" s="1"/>
  <c r="S708" i="1"/>
  <c r="T708" i="1"/>
  <c r="U708" i="1" s="1"/>
  <c r="S709" i="1"/>
  <c r="T709" i="1"/>
  <c r="U709" i="1" s="1"/>
  <c r="S710" i="1"/>
  <c r="T710" i="1"/>
  <c r="U710" i="1" s="1"/>
  <c r="S711" i="1"/>
  <c r="T711" i="1"/>
  <c r="S712" i="1"/>
  <c r="T712" i="1"/>
  <c r="U712" i="1" s="1"/>
  <c r="S713" i="1"/>
  <c r="T713" i="1"/>
  <c r="U713" i="1" s="1"/>
  <c r="S714" i="1"/>
  <c r="T714" i="1"/>
  <c r="U714" i="1" s="1"/>
  <c r="S715" i="1"/>
  <c r="T715" i="1"/>
  <c r="U715" i="1" s="1"/>
  <c r="S716" i="1"/>
  <c r="T716" i="1"/>
  <c r="U716" i="1" s="1"/>
  <c r="S717" i="1"/>
  <c r="T717" i="1"/>
  <c r="U717" i="1" s="1"/>
  <c r="S718" i="1"/>
  <c r="T718" i="1"/>
  <c r="U718" i="1" s="1"/>
  <c r="S719" i="1"/>
  <c r="T719" i="1"/>
  <c r="S720" i="1"/>
  <c r="T720" i="1"/>
  <c r="U720" i="1" s="1"/>
  <c r="S721" i="1"/>
  <c r="T721" i="1"/>
  <c r="U721" i="1" s="1"/>
  <c r="S722" i="1"/>
  <c r="T722" i="1"/>
  <c r="U722" i="1" s="1"/>
  <c r="S723" i="1"/>
  <c r="T723" i="1"/>
  <c r="U723" i="1" s="1"/>
  <c r="S724" i="1"/>
  <c r="T724" i="1"/>
  <c r="U724" i="1" s="1"/>
  <c r="S725" i="1"/>
  <c r="T725" i="1"/>
  <c r="U725" i="1" s="1"/>
  <c r="S726" i="1"/>
  <c r="T726" i="1"/>
  <c r="U726" i="1" s="1"/>
  <c r="S727" i="1"/>
  <c r="T727" i="1"/>
  <c r="S728" i="1"/>
  <c r="T728" i="1"/>
  <c r="U728" i="1" s="1"/>
  <c r="S729" i="1"/>
  <c r="T729" i="1"/>
  <c r="U729" i="1" s="1"/>
  <c r="S730" i="1"/>
  <c r="T730" i="1"/>
  <c r="U730" i="1" s="1"/>
  <c r="S731" i="1"/>
  <c r="T731" i="1"/>
  <c r="U731" i="1" s="1"/>
  <c r="S732" i="1"/>
  <c r="T732" i="1"/>
  <c r="U732" i="1" s="1"/>
  <c r="S733" i="1"/>
  <c r="T733" i="1"/>
  <c r="U733" i="1" s="1"/>
  <c r="S734" i="1"/>
  <c r="T734" i="1"/>
  <c r="U734" i="1" s="1"/>
  <c r="S735" i="1"/>
  <c r="T735" i="1"/>
  <c r="S736" i="1"/>
  <c r="T736" i="1"/>
  <c r="U736" i="1" s="1"/>
  <c r="S737" i="1"/>
  <c r="T737" i="1"/>
  <c r="U737" i="1" s="1"/>
  <c r="S738" i="1"/>
  <c r="T738" i="1"/>
  <c r="U738" i="1" s="1"/>
  <c r="S739" i="1"/>
  <c r="T739" i="1"/>
  <c r="U739" i="1" s="1"/>
  <c r="S740" i="1"/>
  <c r="T740" i="1"/>
  <c r="U740" i="1" s="1"/>
  <c r="S741" i="1"/>
  <c r="T741" i="1"/>
  <c r="U741" i="1" s="1"/>
  <c r="S742" i="1"/>
  <c r="T742" i="1"/>
  <c r="U742" i="1" s="1"/>
  <c r="S743" i="1"/>
  <c r="T743" i="1"/>
  <c r="S744" i="1"/>
  <c r="T744" i="1"/>
  <c r="U744" i="1" s="1"/>
  <c r="S745" i="1"/>
  <c r="T745" i="1"/>
  <c r="U745" i="1" s="1"/>
  <c r="S746" i="1"/>
  <c r="T746" i="1"/>
  <c r="U746" i="1" s="1"/>
  <c r="S747" i="1"/>
  <c r="T747" i="1"/>
  <c r="U747" i="1" s="1"/>
  <c r="S748" i="1"/>
  <c r="T748" i="1"/>
  <c r="U748" i="1" s="1"/>
  <c r="S749" i="1"/>
  <c r="T749" i="1"/>
  <c r="U749" i="1" s="1"/>
  <c r="S750" i="1"/>
  <c r="T750" i="1"/>
  <c r="U750" i="1" s="1"/>
  <c r="S751" i="1"/>
  <c r="T751" i="1"/>
  <c r="S752" i="1"/>
  <c r="T752" i="1"/>
  <c r="U752" i="1" s="1"/>
  <c r="S753" i="1"/>
  <c r="T753" i="1"/>
  <c r="U753" i="1" s="1"/>
  <c r="S754" i="1"/>
  <c r="T754" i="1"/>
  <c r="U754" i="1" s="1"/>
  <c r="S755" i="1"/>
  <c r="T755" i="1"/>
  <c r="U755" i="1" s="1"/>
  <c r="S756" i="1"/>
  <c r="T756" i="1"/>
  <c r="U756" i="1" s="1"/>
  <c r="S757" i="1"/>
  <c r="T757" i="1"/>
  <c r="U757" i="1" s="1"/>
  <c r="S758" i="1"/>
  <c r="T758" i="1"/>
  <c r="U758" i="1" s="1"/>
  <c r="S759" i="1"/>
  <c r="T759" i="1"/>
  <c r="S760" i="1"/>
  <c r="T760" i="1"/>
  <c r="U760" i="1" s="1"/>
  <c r="S761" i="1"/>
  <c r="T761" i="1"/>
  <c r="U761" i="1" s="1"/>
  <c r="S762" i="1"/>
  <c r="T762" i="1"/>
  <c r="U762" i="1" s="1"/>
  <c r="S763" i="1"/>
  <c r="T763" i="1"/>
  <c r="U763" i="1" s="1"/>
  <c r="S764" i="1"/>
  <c r="T764" i="1"/>
  <c r="U764" i="1" s="1"/>
  <c r="S765" i="1"/>
  <c r="T765" i="1"/>
  <c r="U765" i="1" s="1"/>
  <c r="S766" i="1"/>
  <c r="T766" i="1"/>
  <c r="U766" i="1" s="1"/>
  <c r="S767" i="1"/>
  <c r="T767" i="1"/>
  <c r="S768" i="1"/>
  <c r="T768" i="1"/>
  <c r="U768" i="1" s="1"/>
  <c r="S769" i="1"/>
  <c r="T769" i="1"/>
  <c r="U769" i="1" s="1"/>
  <c r="S770" i="1"/>
  <c r="T770" i="1"/>
  <c r="U770" i="1" s="1"/>
  <c r="S771" i="1"/>
  <c r="T771" i="1"/>
  <c r="U771" i="1" s="1"/>
  <c r="S772" i="1"/>
  <c r="T772" i="1"/>
  <c r="U772" i="1" s="1"/>
  <c r="S773" i="1"/>
  <c r="T773" i="1"/>
  <c r="U773" i="1" s="1"/>
  <c r="S774" i="1"/>
  <c r="T774" i="1"/>
  <c r="U774" i="1" s="1"/>
  <c r="S775" i="1"/>
  <c r="T775" i="1"/>
  <c r="S776" i="1"/>
  <c r="T776" i="1"/>
  <c r="U776" i="1" s="1"/>
  <c r="S777" i="1"/>
  <c r="T777" i="1"/>
  <c r="U777" i="1" s="1"/>
  <c r="S778" i="1"/>
  <c r="T778" i="1"/>
  <c r="U778" i="1" s="1"/>
  <c r="S779" i="1"/>
  <c r="T779" i="1"/>
  <c r="U779" i="1" s="1"/>
  <c r="S780" i="1"/>
  <c r="T780" i="1"/>
  <c r="U780" i="1" s="1"/>
  <c r="S781" i="1"/>
  <c r="T781" i="1"/>
  <c r="U781" i="1" s="1"/>
  <c r="S782" i="1"/>
  <c r="T782" i="1"/>
  <c r="U782" i="1" s="1"/>
  <c r="S783" i="1"/>
  <c r="T783" i="1"/>
  <c r="S784" i="1"/>
  <c r="T784" i="1"/>
  <c r="U784" i="1" s="1"/>
  <c r="S785" i="1"/>
  <c r="T785" i="1"/>
  <c r="U785" i="1" s="1"/>
  <c r="S786" i="1"/>
  <c r="T786" i="1"/>
  <c r="U786" i="1" s="1"/>
  <c r="S787" i="1"/>
  <c r="T787" i="1"/>
  <c r="U787" i="1" s="1"/>
  <c r="S788" i="1"/>
  <c r="T788" i="1"/>
  <c r="U788" i="1" s="1"/>
  <c r="S789" i="1"/>
  <c r="T789" i="1"/>
  <c r="U789" i="1" s="1"/>
  <c r="S790" i="1"/>
  <c r="T790" i="1"/>
  <c r="U790" i="1" s="1"/>
  <c r="S791" i="1"/>
  <c r="T791" i="1"/>
  <c r="S792" i="1"/>
  <c r="T792" i="1"/>
  <c r="U792" i="1" s="1"/>
  <c r="S793" i="1"/>
  <c r="T793" i="1"/>
  <c r="U793" i="1" s="1"/>
  <c r="S794" i="1"/>
  <c r="T794" i="1"/>
  <c r="U794" i="1" s="1"/>
  <c r="S795" i="1"/>
  <c r="T795" i="1"/>
  <c r="U795" i="1" s="1"/>
  <c r="S796" i="1"/>
  <c r="T796" i="1"/>
  <c r="U796" i="1" s="1"/>
  <c r="S797" i="1"/>
  <c r="T797" i="1"/>
  <c r="U797" i="1" s="1"/>
  <c r="S798" i="1"/>
  <c r="T798" i="1"/>
  <c r="U798" i="1" s="1"/>
  <c r="S799" i="1"/>
  <c r="T799" i="1"/>
  <c r="S800" i="1"/>
  <c r="T800" i="1"/>
  <c r="U800" i="1" s="1"/>
  <c r="S801" i="1"/>
  <c r="T801" i="1"/>
  <c r="U801" i="1" s="1"/>
  <c r="S802" i="1"/>
  <c r="T802" i="1"/>
  <c r="U802" i="1" s="1"/>
  <c r="S803" i="1"/>
  <c r="T803" i="1"/>
  <c r="U803" i="1" s="1"/>
  <c r="S804" i="1"/>
  <c r="T804" i="1"/>
  <c r="U804" i="1" s="1"/>
  <c r="S805" i="1"/>
  <c r="T805" i="1"/>
  <c r="U805" i="1" s="1"/>
  <c r="S806" i="1"/>
  <c r="T806" i="1"/>
  <c r="U806" i="1" s="1"/>
  <c r="S807" i="1"/>
  <c r="T807" i="1"/>
  <c r="S808" i="1"/>
  <c r="T808" i="1"/>
  <c r="U808" i="1" s="1"/>
  <c r="S809" i="1"/>
  <c r="T809" i="1"/>
  <c r="U809" i="1" s="1"/>
  <c r="S810" i="1"/>
  <c r="T810" i="1"/>
  <c r="U810" i="1" s="1"/>
  <c r="S811" i="1"/>
  <c r="T811" i="1"/>
  <c r="U811" i="1" s="1"/>
  <c r="S812" i="1"/>
  <c r="T812" i="1"/>
  <c r="U812" i="1" s="1"/>
  <c r="S813" i="1"/>
  <c r="T813" i="1"/>
  <c r="U813" i="1" s="1"/>
  <c r="S814" i="1"/>
  <c r="T814" i="1"/>
  <c r="U814" i="1" s="1"/>
  <c r="S815" i="1"/>
  <c r="T815" i="1"/>
  <c r="S816" i="1"/>
  <c r="T816" i="1"/>
  <c r="U816" i="1" s="1"/>
  <c r="S817" i="1"/>
  <c r="T817" i="1"/>
  <c r="U817" i="1" s="1"/>
  <c r="S818" i="1"/>
  <c r="T818" i="1"/>
  <c r="U818" i="1" s="1"/>
  <c r="S819" i="1"/>
  <c r="T819" i="1"/>
  <c r="U819" i="1" s="1"/>
  <c r="S820" i="1"/>
  <c r="T820" i="1"/>
  <c r="U820" i="1" s="1"/>
  <c r="S821" i="1"/>
  <c r="T821" i="1"/>
  <c r="U821" i="1" s="1"/>
  <c r="S822" i="1"/>
  <c r="T822" i="1"/>
  <c r="U822" i="1" s="1"/>
  <c r="S823" i="1"/>
  <c r="T823" i="1"/>
  <c r="S824" i="1"/>
  <c r="T824" i="1"/>
  <c r="U824" i="1" s="1"/>
  <c r="S825" i="1"/>
  <c r="T825" i="1"/>
  <c r="U825" i="1" s="1"/>
  <c r="S826" i="1"/>
  <c r="T826" i="1"/>
  <c r="U826" i="1" s="1"/>
  <c r="S827" i="1"/>
  <c r="T827" i="1"/>
  <c r="U827" i="1" s="1"/>
  <c r="S828" i="1"/>
  <c r="T828" i="1"/>
  <c r="U828" i="1" s="1"/>
  <c r="S829" i="1"/>
  <c r="T829" i="1"/>
  <c r="U829" i="1" s="1"/>
  <c r="S830" i="1"/>
  <c r="T830" i="1"/>
  <c r="U830" i="1" s="1"/>
  <c r="S831" i="1"/>
  <c r="T831" i="1"/>
  <c r="S832" i="1"/>
  <c r="T832" i="1"/>
  <c r="U832" i="1" s="1"/>
  <c r="S833" i="1"/>
  <c r="T833" i="1"/>
  <c r="U833" i="1" s="1"/>
  <c r="S834" i="1"/>
  <c r="T834" i="1"/>
  <c r="U834" i="1" s="1"/>
  <c r="S835" i="1"/>
  <c r="T835" i="1"/>
  <c r="U835" i="1" s="1"/>
  <c r="S836" i="1"/>
  <c r="T836" i="1"/>
  <c r="U836" i="1" s="1"/>
  <c r="S837" i="1"/>
  <c r="T837" i="1"/>
  <c r="U837" i="1" s="1"/>
  <c r="S838" i="1"/>
  <c r="T838" i="1"/>
  <c r="U838" i="1" s="1"/>
  <c r="S839" i="1"/>
  <c r="T839" i="1"/>
  <c r="S840" i="1"/>
  <c r="T840" i="1"/>
  <c r="U840" i="1" s="1"/>
  <c r="S841" i="1"/>
  <c r="T841" i="1"/>
  <c r="U841" i="1" s="1"/>
  <c r="S842" i="1"/>
  <c r="T842" i="1"/>
  <c r="U842" i="1" s="1"/>
  <c r="S843" i="1"/>
  <c r="T843" i="1"/>
  <c r="U843" i="1" s="1"/>
  <c r="S844" i="1"/>
  <c r="T844" i="1"/>
  <c r="U844" i="1" s="1"/>
  <c r="S845" i="1"/>
  <c r="T845" i="1"/>
  <c r="U845" i="1" s="1"/>
  <c r="S846" i="1"/>
  <c r="T846" i="1"/>
  <c r="U846" i="1" s="1"/>
  <c r="S847" i="1"/>
  <c r="T847" i="1"/>
  <c r="S848" i="1"/>
  <c r="T848" i="1"/>
  <c r="U848" i="1" s="1"/>
  <c r="S849" i="1"/>
  <c r="T849" i="1"/>
  <c r="U849" i="1" s="1"/>
  <c r="S850" i="1"/>
  <c r="T850" i="1"/>
  <c r="U850" i="1" s="1"/>
  <c r="S851" i="1"/>
  <c r="T851" i="1"/>
  <c r="U851" i="1" s="1"/>
  <c r="S852" i="1"/>
  <c r="T852" i="1"/>
  <c r="U852" i="1" s="1"/>
  <c r="S853" i="1"/>
  <c r="T853" i="1"/>
  <c r="U853" i="1" s="1"/>
  <c r="S854" i="1"/>
  <c r="T854" i="1"/>
  <c r="U854" i="1" s="1"/>
  <c r="S855" i="1"/>
  <c r="T855" i="1"/>
  <c r="S856" i="1"/>
  <c r="T856" i="1"/>
  <c r="U856" i="1" s="1"/>
  <c r="S857" i="1"/>
  <c r="T857" i="1"/>
  <c r="U857" i="1" s="1"/>
  <c r="S858" i="1"/>
  <c r="T858" i="1"/>
  <c r="U858" i="1" s="1"/>
  <c r="S859" i="1"/>
  <c r="T859" i="1"/>
  <c r="U859" i="1" s="1"/>
  <c r="S860" i="1"/>
  <c r="T860" i="1"/>
  <c r="U860" i="1" s="1"/>
  <c r="S861" i="1"/>
  <c r="T861" i="1"/>
  <c r="U861" i="1" s="1"/>
  <c r="S862" i="1"/>
  <c r="T862" i="1"/>
  <c r="U862" i="1" s="1"/>
  <c r="S863" i="1"/>
  <c r="T863" i="1"/>
  <c r="S864" i="1"/>
  <c r="T864" i="1"/>
  <c r="U864" i="1" s="1"/>
  <c r="S865" i="1"/>
  <c r="T865" i="1"/>
  <c r="U865" i="1" s="1"/>
  <c r="S866" i="1"/>
  <c r="T866" i="1"/>
  <c r="U866" i="1" s="1"/>
  <c r="S867" i="1"/>
  <c r="T867" i="1"/>
  <c r="U867" i="1" s="1"/>
  <c r="S868" i="1"/>
  <c r="T868" i="1"/>
  <c r="U868" i="1" s="1"/>
  <c r="S869" i="1"/>
  <c r="T869" i="1"/>
  <c r="U869" i="1" s="1"/>
  <c r="S870" i="1"/>
  <c r="T870" i="1"/>
  <c r="U870" i="1" s="1"/>
  <c r="S871" i="1"/>
  <c r="T871" i="1"/>
  <c r="S872" i="1"/>
  <c r="T872" i="1"/>
  <c r="U872" i="1" s="1"/>
  <c r="S873" i="1"/>
  <c r="T873" i="1"/>
  <c r="U873" i="1" s="1"/>
  <c r="S874" i="1"/>
  <c r="T874" i="1"/>
  <c r="U874" i="1" s="1"/>
  <c r="S875" i="1"/>
  <c r="T875" i="1"/>
  <c r="U875" i="1" s="1"/>
  <c r="S876" i="1"/>
  <c r="T876" i="1"/>
  <c r="U876" i="1" s="1"/>
  <c r="S877" i="1"/>
  <c r="T877" i="1"/>
  <c r="U877" i="1" s="1"/>
  <c r="S878" i="1"/>
  <c r="T878" i="1"/>
  <c r="U878" i="1" s="1"/>
  <c r="S879" i="1"/>
  <c r="T879" i="1"/>
  <c r="S880" i="1"/>
  <c r="T880" i="1"/>
  <c r="U880" i="1" s="1"/>
  <c r="S881" i="1"/>
  <c r="T881" i="1"/>
  <c r="U881" i="1" s="1"/>
  <c r="S882" i="1"/>
  <c r="T882" i="1"/>
  <c r="U882" i="1" s="1"/>
  <c r="S883" i="1"/>
  <c r="T883" i="1"/>
  <c r="U883" i="1" s="1"/>
  <c r="S884" i="1"/>
  <c r="T884" i="1"/>
  <c r="U884" i="1" s="1"/>
  <c r="S885" i="1"/>
  <c r="T885" i="1"/>
  <c r="U885" i="1" s="1"/>
  <c r="S886" i="1"/>
  <c r="T886" i="1"/>
  <c r="U886" i="1" s="1"/>
  <c r="S887" i="1"/>
  <c r="T887" i="1"/>
  <c r="S888" i="1"/>
  <c r="T888" i="1"/>
  <c r="U888" i="1" s="1"/>
  <c r="S889" i="1"/>
  <c r="T889" i="1"/>
  <c r="U889" i="1" s="1"/>
  <c r="S890" i="1"/>
  <c r="T890" i="1"/>
  <c r="U890" i="1" s="1"/>
  <c r="S891" i="1"/>
  <c r="T891" i="1"/>
  <c r="U891" i="1" s="1"/>
  <c r="S892" i="1"/>
  <c r="T892" i="1"/>
  <c r="U892" i="1" s="1"/>
  <c r="S893" i="1"/>
  <c r="T893" i="1"/>
  <c r="U893" i="1" s="1"/>
  <c r="S894" i="1"/>
  <c r="T894" i="1"/>
  <c r="U894" i="1" s="1"/>
  <c r="S895" i="1"/>
  <c r="T895" i="1"/>
  <c r="S896" i="1"/>
  <c r="T896" i="1"/>
  <c r="U896" i="1" s="1"/>
  <c r="S897" i="1"/>
  <c r="T897" i="1"/>
  <c r="U897" i="1" s="1"/>
  <c r="S898" i="1"/>
  <c r="T898" i="1"/>
  <c r="U898" i="1" s="1"/>
  <c r="S899" i="1"/>
  <c r="T899" i="1"/>
  <c r="U899" i="1" s="1"/>
  <c r="S900" i="1"/>
  <c r="T900" i="1"/>
  <c r="U900" i="1" s="1"/>
  <c r="S901" i="1"/>
  <c r="T901" i="1"/>
  <c r="U901" i="1" s="1"/>
  <c r="S902" i="1"/>
  <c r="T902" i="1"/>
  <c r="U902" i="1" s="1"/>
  <c r="S903" i="1"/>
  <c r="T903" i="1"/>
  <c r="S904" i="1"/>
  <c r="T904" i="1"/>
  <c r="U904" i="1" s="1"/>
  <c r="S905" i="1"/>
  <c r="T905" i="1"/>
  <c r="U905" i="1" s="1"/>
  <c r="S906" i="1"/>
  <c r="T906" i="1"/>
  <c r="U906" i="1" s="1"/>
  <c r="S907" i="1"/>
  <c r="T907" i="1"/>
  <c r="U907" i="1" s="1"/>
  <c r="S908" i="1"/>
  <c r="T908" i="1"/>
  <c r="U908" i="1" s="1"/>
  <c r="S909" i="1"/>
  <c r="T909" i="1"/>
  <c r="U909" i="1" s="1"/>
  <c r="S910" i="1"/>
  <c r="T910" i="1"/>
  <c r="U910" i="1" s="1"/>
  <c r="S911" i="1"/>
  <c r="T911" i="1"/>
  <c r="S912" i="1"/>
  <c r="T912" i="1"/>
  <c r="U912" i="1" s="1"/>
  <c r="S913" i="1"/>
  <c r="T913" i="1"/>
  <c r="U913" i="1" s="1"/>
  <c r="S914" i="1"/>
  <c r="T914" i="1"/>
  <c r="U914" i="1" s="1"/>
  <c r="S915" i="1"/>
  <c r="T915" i="1"/>
  <c r="U915" i="1" s="1"/>
  <c r="S916" i="1"/>
  <c r="T916" i="1"/>
  <c r="U916" i="1" s="1"/>
  <c r="S917" i="1"/>
  <c r="T917" i="1"/>
  <c r="U917" i="1" s="1"/>
  <c r="S918" i="1"/>
  <c r="T918" i="1"/>
  <c r="U918" i="1" s="1"/>
  <c r="S919" i="1"/>
  <c r="T919" i="1"/>
  <c r="S920" i="1"/>
  <c r="T920" i="1"/>
  <c r="U920" i="1" s="1"/>
  <c r="S921" i="1"/>
  <c r="T921" i="1"/>
  <c r="U921" i="1" s="1"/>
  <c r="S922" i="1"/>
  <c r="T922" i="1"/>
  <c r="U922" i="1" s="1"/>
  <c r="S923" i="1"/>
  <c r="T923" i="1"/>
  <c r="U923" i="1" s="1"/>
  <c r="S924" i="1"/>
  <c r="T924" i="1"/>
  <c r="U924" i="1" s="1"/>
  <c r="S925" i="1"/>
  <c r="T925" i="1"/>
  <c r="U925" i="1" s="1"/>
  <c r="S926" i="1"/>
  <c r="T926" i="1"/>
  <c r="U926" i="1" s="1"/>
  <c r="S927" i="1"/>
  <c r="T927" i="1"/>
  <c r="S928" i="1"/>
  <c r="T928" i="1"/>
  <c r="U928" i="1" s="1"/>
  <c r="S929" i="1"/>
  <c r="T929" i="1"/>
  <c r="U929" i="1" s="1"/>
  <c r="S930" i="1"/>
  <c r="T930" i="1"/>
  <c r="U930" i="1" s="1"/>
  <c r="S931" i="1"/>
  <c r="T931" i="1"/>
  <c r="U931" i="1" s="1"/>
  <c r="S932" i="1"/>
  <c r="T932" i="1"/>
  <c r="U932" i="1" s="1"/>
  <c r="S933" i="1"/>
  <c r="T933" i="1"/>
  <c r="U933" i="1" s="1"/>
  <c r="S934" i="1"/>
  <c r="T934" i="1"/>
  <c r="U934" i="1" s="1"/>
  <c r="S935" i="1"/>
  <c r="T935" i="1"/>
  <c r="S936" i="1"/>
  <c r="T936" i="1"/>
  <c r="U936" i="1" s="1"/>
  <c r="S937" i="1"/>
  <c r="T937" i="1"/>
  <c r="U937" i="1" s="1"/>
  <c r="S938" i="1"/>
  <c r="T938" i="1"/>
  <c r="U938" i="1" s="1"/>
  <c r="S939" i="1"/>
  <c r="T939" i="1"/>
  <c r="U939" i="1" s="1"/>
  <c r="S940" i="1"/>
  <c r="T940" i="1"/>
  <c r="U940" i="1" s="1"/>
  <c r="S941" i="1"/>
  <c r="T941" i="1"/>
  <c r="U941" i="1" s="1"/>
  <c r="S942" i="1"/>
  <c r="T942" i="1"/>
  <c r="U942" i="1" s="1"/>
  <c r="S943" i="1"/>
  <c r="T943" i="1"/>
  <c r="S944" i="1"/>
  <c r="T944" i="1"/>
  <c r="U944" i="1" s="1"/>
  <c r="S945" i="1"/>
  <c r="T945" i="1"/>
  <c r="U945" i="1" s="1"/>
  <c r="S946" i="1"/>
  <c r="T946" i="1"/>
  <c r="U946" i="1" s="1"/>
  <c r="S947" i="1"/>
  <c r="T947" i="1"/>
  <c r="U947" i="1" s="1"/>
  <c r="S948" i="1"/>
  <c r="T948" i="1"/>
  <c r="U948" i="1" s="1"/>
  <c r="S949" i="1"/>
  <c r="T949" i="1"/>
  <c r="U949" i="1" s="1"/>
  <c r="S950" i="1"/>
  <c r="T950" i="1"/>
  <c r="U950" i="1" s="1"/>
  <c r="S951" i="1"/>
  <c r="T951" i="1"/>
  <c r="S952" i="1"/>
  <c r="T952" i="1"/>
  <c r="U952" i="1" s="1"/>
  <c r="S953" i="1"/>
  <c r="T953" i="1"/>
  <c r="U953" i="1" s="1"/>
  <c r="S954" i="1"/>
  <c r="T954" i="1"/>
  <c r="U954" i="1" s="1"/>
  <c r="S955" i="1"/>
  <c r="T955" i="1"/>
  <c r="U955" i="1" s="1"/>
  <c r="S956" i="1"/>
  <c r="T956" i="1"/>
  <c r="U956" i="1" s="1"/>
  <c r="S957" i="1"/>
  <c r="T957" i="1"/>
  <c r="U957" i="1" s="1"/>
  <c r="S958" i="1"/>
  <c r="T958" i="1"/>
  <c r="U958" i="1" s="1"/>
  <c r="S959" i="1"/>
  <c r="T959" i="1"/>
  <c r="S960" i="1"/>
  <c r="T960" i="1"/>
  <c r="U960" i="1" s="1"/>
  <c r="S961" i="1"/>
  <c r="T961" i="1"/>
  <c r="U961" i="1" s="1"/>
  <c r="S962" i="1"/>
  <c r="T962" i="1"/>
  <c r="U962" i="1" s="1"/>
  <c r="S963" i="1"/>
  <c r="T963" i="1"/>
  <c r="U963" i="1" s="1"/>
  <c r="S964" i="1"/>
  <c r="T964" i="1"/>
  <c r="U964" i="1" s="1"/>
  <c r="S965" i="1"/>
  <c r="T965" i="1"/>
  <c r="U965" i="1" s="1"/>
  <c r="S966" i="1"/>
  <c r="T966" i="1"/>
  <c r="U966" i="1" s="1"/>
  <c r="S967" i="1"/>
  <c r="T967" i="1"/>
  <c r="S968" i="1"/>
  <c r="T968" i="1"/>
  <c r="U968" i="1" s="1"/>
  <c r="S969" i="1"/>
  <c r="T969" i="1"/>
  <c r="U969" i="1" s="1"/>
  <c r="S970" i="1"/>
  <c r="T970" i="1"/>
  <c r="U970" i="1" s="1"/>
  <c r="S971" i="1"/>
  <c r="T971" i="1"/>
  <c r="U971" i="1" s="1"/>
  <c r="S972" i="1"/>
  <c r="T972" i="1"/>
  <c r="U972" i="1" s="1"/>
  <c r="S973" i="1"/>
  <c r="T973" i="1"/>
  <c r="U973" i="1" s="1"/>
  <c r="S974" i="1"/>
  <c r="T974" i="1"/>
  <c r="U974" i="1" s="1"/>
  <c r="S975" i="1"/>
  <c r="T975" i="1"/>
  <c r="S976" i="1"/>
  <c r="T976" i="1"/>
  <c r="U976" i="1" s="1"/>
  <c r="S977" i="1"/>
  <c r="T977" i="1"/>
  <c r="U977" i="1" s="1"/>
  <c r="S978" i="1"/>
  <c r="T978" i="1"/>
  <c r="U978" i="1" s="1"/>
  <c r="S979" i="1"/>
  <c r="T979" i="1"/>
  <c r="U979" i="1" s="1"/>
  <c r="S980" i="1"/>
  <c r="T980" i="1"/>
  <c r="U980" i="1" s="1"/>
  <c r="S981" i="1"/>
  <c r="T981" i="1"/>
  <c r="U981" i="1" s="1"/>
  <c r="S982" i="1"/>
  <c r="T982" i="1"/>
  <c r="U982" i="1" s="1"/>
  <c r="S983" i="1"/>
  <c r="T983" i="1"/>
  <c r="S984" i="1"/>
  <c r="T984" i="1"/>
  <c r="U984" i="1" s="1"/>
  <c r="S985" i="1"/>
  <c r="T985" i="1"/>
  <c r="U985" i="1" s="1"/>
  <c r="S986" i="1"/>
  <c r="T986" i="1"/>
  <c r="U986" i="1" s="1"/>
  <c r="S987" i="1"/>
  <c r="T987" i="1"/>
  <c r="U987" i="1" s="1"/>
  <c r="S988" i="1"/>
  <c r="T988" i="1"/>
  <c r="U988" i="1" s="1"/>
  <c r="S989" i="1"/>
  <c r="T989" i="1"/>
  <c r="U989" i="1" s="1"/>
  <c r="S990" i="1"/>
  <c r="T990" i="1"/>
  <c r="U990" i="1" s="1"/>
  <c r="S991" i="1"/>
  <c r="T991" i="1"/>
  <c r="S992" i="1"/>
  <c r="T992" i="1"/>
  <c r="U992" i="1" s="1"/>
  <c r="S993" i="1"/>
  <c r="T993" i="1"/>
  <c r="U993" i="1" s="1"/>
  <c r="S994" i="1"/>
  <c r="T994" i="1"/>
  <c r="U994" i="1" s="1"/>
  <c r="S995" i="1"/>
  <c r="T995" i="1"/>
  <c r="U995" i="1" s="1"/>
  <c r="S996" i="1"/>
  <c r="T996" i="1"/>
  <c r="U996" i="1" s="1"/>
  <c r="S997" i="1"/>
  <c r="T997" i="1"/>
  <c r="U997" i="1" s="1"/>
  <c r="S998" i="1"/>
  <c r="T998" i="1"/>
  <c r="U998" i="1" s="1"/>
  <c r="S999" i="1"/>
  <c r="T999" i="1"/>
  <c r="S1000" i="1"/>
  <c r="T1000" i="1"/>
  <c r="U1000" i="1" s="1"/>
  <c r="S1001" i="1"/>
  <c r="T1001" i="1"/>
  <c r="U1001" i="1" s="1"/>
  <c r="S1002" i="1"/>
  <c r="T1002" i="1"/>
  <c r="U1002" i="1" s="1"/>
  <c r="S1003" i="1"/>
  <c r="T1003" i="1"/>
  <c r="U1003" i="1" s="1"/>
  <c r="S1004" i="1"/>
  <c r="T1004" i="1"/>
  <c r="U1004" i="1" s="1"/>
  <c r="S1005" i="1"/>
  <c r="T1005" i="1"/>
  <c r="U1005" i="1" s="1"/>
  <c r="S1006" i="1"/>
  <c r="T1006" i="1"/>
  <c r="U1006" i="1" s="1"/>
  <c r="S1007" i="1"/>
  <c r="T1007" i="1"/>
  <c r="S1008" i="1"/>
  <c r="T1008" i="1"/>
  <c r="U1008" i="1" s="1"/>
  <c r="S1009" i="1"/>
  <c r="T1009" i="1"/>
  <c r="U1009" i="1" s="1"/>
  <c r="S1010" i="1"/>
  <c r="T1010" i="1"/>
  <c r="U1010" i="1" s="1"/>
  <c r="S1011" i="1"/>
  <c r="T1011" i="1"/>
  <c r="U1011" i="1" s="1"/>
  <c r="S1012" i="1"/>
  <c r="T1012" i="1"/>
  <c r="U1012" i="1" s="1"/>
  <c r="S1013" i="1"/>
  <c r="T1013" i="1"/>
  <c r="U1013" i="1" s="1"/>
  <c r="S1014" i="1"/>
  <c r="T1014" i="1"/>
  <c r="U1014" i="1" s="1"/>
  <c r="S1015" i="1"/>
  <c r="T1015" i="1"/>
  <c r="S1016" i="1"/>
  <c r="T1016" i="1"/>
  <c r="U1016" i="1" s="1"/>
  <c r="S1017" i="1"/>
  <c r="T1017" i="1"/>
  <c r="U1017" i="1" s="1"/>
  <c r="S1018" i="1"/>
  <c r="T1018" i="1"/>
  <c r="U1018" i="1" s="1"/>
  <c r="S1019" i="1"/>
  <c r="T1019" i="1"/>
  <c r="U1019" i="1" s="1"/>
  <c r="S1020" i="1"/>
  <c r="T1020" i="1"/>
  <c r="U1020" i="1" s="1"/>
  <c r="S1021" i="1"/>
  <c r="T1021" i="1"/>
  <c r="U1021" i="1" s="1"/>
  <c r="S1022" i="1"/>
  <c r="T1022" i="1"/>
  <c r="U1022" i="1" s="1"/>
  <c r="S1023" i="1"/>
  <c r="T1023" i="1"/>
  <c r="S1024" i="1"/>
  <c r="T1024" i="1"/>
  <c r="U1024" i="1" s="1"/>
  <c r="S1025" i="1"/>
  <c r="T1025" i="1"/>
  <c r="U1025" i="1" s="1"/>
  <c r="S1026" i="1"/>
  <c r="T1026" i="1"/>
  <c r="U1026" i="1" s="1"/>
  <c r="S1027" i="1"/>
  <c r="T1027" i="1"/>
  <c r="U1027" i="1" s="1"/>
  <c r="S1028" i="1"/>
  <c r="T1028" i="1"/>
  <c r="U1028" i="1" s="1"/>
  <c r="S1029" i="1"/>
  <c r="T1029" i="1"/>
  <c r="U1029" i="1" s="1"/>
  <c r="S1030" i="1"/>
  <c r="T1030" i="1"/>
  <c r="U1030" i="1" s="1"/>
  <c r="S1031" i="1"/>
  <c r="T1031" i="1"/>
  <c r="S1032" i="1"/>
  <c r="T1032" i="1"/>
  <c r="U1032" i="1" s="1"/>
  <c r="S1033" i="1"/>
  <c r="T1033" i="1"/>
  <c r="U1033" i="1" s="1"/>
  <c r="S1034" i="1"/>
  <c r="T1034" i="1"/>
  <c r="U1034" i="1" s="1"/>
  <c r="S1035" i="1"/>
  <c r="T1035" i="1"/>
  <c r="U1035" i="1" s="1"/>
  <c r="S1036" i="1"/>
  <c r="T1036" i="1"/>
  <c r="U1036" i="1" s="1"/>
  <c r="S1037" i="1"/>
  <c r="T1037" i="1"/>
  <c r="U1037" i="1" s="1"/>
  <c r="S1038" i="1"/>
  <c r="T1038" i="1"/>
  <c r="U1038" i="1" s="1"/>
  <c r="S1039" i="1"/>
  <c r="T1039" i="1"/>
  <c r="S1040" i="1"/>
  <c r="T1040" i="1"/>
  <c r="U1040" i="1" s="1"/>
  <c r="S1041" i="1"/>
  <c r="T1041" i="1"/>
  <c r="U1041" i="1" s="1"/>
  <c r="S1042" i="1"/>
  <c r="T1042" i="1"/>
  <c r="U1042" i="1" s="1"/>
  <c r="S1043" i="1"/>
  <c r="T1043" i="1"/>
  <c r="U1043" i="1" s="1"/>
  <c r="S1044" i="1"/>
  <c r="T1044" i="1"/>
  <c r="U1044" i="1" s="1"/>
  <c r="S1045" i="1"/>
  <c r="T1045" i="1"/>
  <c r="U1045" i="1" s="1"/>
  <c r="S1046" i="1"/>
  <c r="T1046" i="1"/>
  <c r="U1046" i="1" s="1"/>
  <c r="S1047" i="1"/>
  <c r="T1047" i="1"/>
  <c r="S1048" i="1"/>
  <c r="T1048" i="1"/>
  <c r="U1048" i="1" s="1"/>
  <c r="S1049" i="1"/>
  <c r="T1049" i="1"/>
  <c r="U1049" i="1" s="1"/>
  <c r="S1050" i="1"/>
  <c r="T1050" i="1"/>
  <c r="U1050" i="1" s="1"/>
  <c r="S1051" i="1"/>
  <c r="T1051" i="1"/>
  <c r="U1051" i="1" s="1"/>
  <c r="S1052" i="1"/>
  <c r="T1052" i="1"/>
  <c r="U1052" i="1" s="1"/>
  <c r="S1053" i="1"/>
  <c r="T1053" i="1"/>
  <c r="U1053" i="1" s="1"/>
  <c r="S1054" i="1"/>
  <c r="T1054" i="1"/>
  <c r="U1054" i="1" s="1"/>
  <c r="S1055" i="1"/>
  <c r="T1055" i="1"/>
  <c r="S1056" i="1"/>
  <c r="T1056" i="1"/>
  <c r="U1056" i="1" s="1"/>
  <c r="S1057" i="1"/>
  <c r="T1057" i="1"/>
  <c r="U1057" i="1" s="1"/>
  <c r="S1058" i="1"/>
  <c r="T1058" i="1"/>
  <c r="U1058" i="1" s="1"/>
  <c r="S1059" i="1"/>
  <c r="T1059" i="1"/>
  <c r="U1059" i="1" s="1"/>
  <c r="S1060" i="1"/>
  <c r="T1060" i="1"/>
  <c r="U1060" i="1" s="1"/>
  <c r="S1061" i="1"/>
  <c r="T1061" i="1"/>
  <c r="U1061" i="1" s="1"/>
  <c r="S1062" i="1"/>
  <c r="T1062" i="1"/>
  <c r="U1062" i="1" s="1"/>
  <c r="S1063" i="1"/>
  <c r="T1063" i="1"/>
  <c r="S1064" i="1"/>
  <c r="T1064" i="1"/>
  <c r="U1064" i="1" s="1"/>
  <c r="S1065" i="1"/>
  <c r="T1065" i="1"/>
  <c r="U1065" i="1" s="1"/>
  <c r="S1066" i="1"/>
  <c r="T1066" i="1"/>
  <c r="U1066" i="1" s="1"/>
  <c r="S1067" i="1"/>
  <c r="T1067" i="1"/>
  <c r="U1067" i="1" s="1"/>
  <c r="S1068" i="1"/>
  <c r="T1068" i="1"/>
  <c r="U1068" i="1" s="1"/>
  <c r="S1069" i="1"/>
  <c r="T1069" i="1"/>
  <c r="U1069" i="1" s="1"/>
  <c r="S1070" i="1"/>
  <c r="T1070" i="1"/>
  <c r="U1070" i="1" s="1"/>
  <c r="S1071" i="1"/>
  <c r="T1071" i="1"/>
  <c r="S1072" i="1"/>
  <c r="T1072" i="1"/>
  <c r="U1072" i="1" s="1"/>
  <c r="S1073" i="1"/>
  <c r="T1073" i="1"/>
  <c r="U1073" i="1" s="1"/>
  <c r="S1074" i="1"/>
  <c r="T1074" i="1"/>
  <c r="U1074" i="1" s="1"/>
  <c r="S1075" i="1"/>
  <c r="T1075" i="1"/>
  <c r="U1075" i="1" s="1"/>
  <c r="S1076" i="1"/>
  <c r="T1076" i="1"/>
  <c r="U1076" i="1" s="1"/>
  <c r="S1077" i="1"/>
  <c r="T1077" i="1"/>
  <c r="U1077" i="1" s="1"/>
  <c r="S1078" i="1"/>
  <c r="T1078" i="1"/>
  <c r="U1078" i="1" s="1"/>
  <c r="S1079" i="1"/>
  <c r="T1079" i="1"/>
  <c r="S1080" i="1"/>
  <c r="T1080" i="1"/>
  <c r="U1080" i="1" s="1"/>
  <c r="S1081" i="1"/>
  <c r="T1081" i="1"/>
  <c r="U1081" i="1" s="1"/>
  <c r="S1082" i="1"/>
  <c r="T1082" i="1"/>
  <c r="U1082" i="1" s="1"/>
  <c r="S1083" i="1"/>
  <c r="T1083" i="1"/>
  <c r="U1083" i="1" s="1"/>
  <c r="S1084" i="1"/>
  <c r="T1084" i="1"/>
  <c r="U1084" i="1" s="1"/>
  <c r="S1085" i="1"/>
  <c r="T1085" i="1"/>
  <c r="U1085" i="1" s="1"/>
  <c r="S1086" i="1"/>
  <c r="T1086" i="1"/>
  <c r="U1086" i="1" s="1"/>
  <c r="S1087" i="1"/>
  <c r="T1087" i="1"/>
  <c r="S1088" i="1"/>
  <c r="T1088" i="1"/>
  <c r="U1088" i="1" s="1"/>
  <c r="S1089" i="1"/>
  <c r="T1089" i="1"/>
  <c r="U1089" i="1" s="1"/>
  <c r="S1090" i="1"/>
  <c r="T1090" i="1"/>
  <c r="U1090" i="1" s="1"/>
  <c r="S1091" i="1"/>
  <c r="T1091" i="1"/>
  <c r="U1091" i="1" s="1"/>
  <c r="S1092" i="1"/>
  <c r="T1092" i="1"/>
  <c r="U1092" i="1" s="1"/>
  <c r="S1093" i="1"/>
  <c r="T1093" i="1"/>
  <c r="U1093" i="1" s="1"/>
  <c r="S1094" i="1"/>
  <c r="T1094" i="1"/>
  <c r="U1094" i="1" s="1"/>
  <c r="S1095" i="1"/>
  <c r="T1095" i="1"/>
  <c r="S1096" i="1"/>
  <c r="T1096" i="1"/>
  <c r="U1096" i="1" s="1"/>
  <c r="S1097" i="1"/>
  <c r="T1097" i="1"/>
  <c r="U1097" i="1" s="1"/>
  <c r="S1098" i="1"/>
  <c r="T1098" i="1"/>
  <c r="U1098" i="1" s="1"/>
  <c r="S1099" i="1"/>
  <c r="T1099" i="1"/>
  <c r="U1099" i="1" s="1"/>
  <c r="S1100" i="1"/>
  <c r="T1100" i="1"/>
  <c r="U1100" i="1" s="1"/>
  <c r="S1101" i="1"/>
  <c r="T1101" i="1"/>
  <c r="U1101" i="1" s="1"/>
  <c r="S1102" i="1"/>
  <c r="T1102" i="1"/>
  <c r="U1102" i="1" s="1"/>
  <c r="S1103" i="1"/>
  <c r="T1103" i="1"/>
  <c r="S1104" i="1"/>
  <c r="T1104" i="1"/>
  <c r="U1104" i="1" s="1"/>
  <c r="S1105" i="1"/>
  <c r="T1105" i="1"/>
  <c r="U1105" i="1" s="1"/>
  <c r="S1106" i="1"/>
  <c r="T1106" i="1"/>
  <c r="U1106" i="1" s="1"/>
  <c r="S1107" i="1"/>
  <c r="T1107" i="1"/>
  <c r="U1107" i="1" s="1"/>
  <c r="S1108" i="1"/>
  <c r="T1108" i="1"/>
  <c r="U1108" i="1" s="1"/>
  <c r="S1109" i="1"/>
  <c r="T1109" i="1"/>
  <c r="U1109" i="1" s="1"/>
  <c r="S1110" i="1"/>
  <c r="T1110" i="1"/>
  <c r="U1110" i="1" s="1"/>
  <c r="S1111" i="1"/>
  <c r="T1111" i="1"/>
  <c r="S1112" i="1"/>
  <c r="T1112" i="1"/>
  <c r="U1112" i="1" s="1"/>
  <c r="S1113" i="1"/>
  <c r="T1113" i="1"/>
  <c r="U1113" i="1" s="1"/>
  <c r="S1114" i="1"/>
  <c r="T1114" i="1"/>
  <c r="U1114" i="1" s="1"/>
  <c r="S1115" i="1"/>
  <c r="T1115" i="1"/>
  <c r="U1115" i="1" s="1"/>
  <c r="S1116" i="1"/>
  <c r="T1116" i="1"/>
  <c r="U1116" i="1" s="1"/>
  <c r="S1117" i="1"/>
  <c r="T1117" i="1"/>
  <c r="U1117" i="1" s="1"/>
  <c r="S1118" i="1"/>
  <c r="T1118" i="1"/>
  <c r="U1118" i="1" s="1"/>
  <c r="S1119" i="1"/>
  <c r="T1119" i="1"/>
  <c r="S1120" i="1"/>
  <c r="T1120" i="1"/>
  <c r="U1120" i="1" s="1"/>
  <c r="S1121" i="1"/>
  <c r="T1121" i="1"/>
  <c r="U1121" i="1" s="1"/>
  <c r="S1122" i="1"/>
  <c r="T1122" i="1"/>
  <c r="U1122" i="1" s="1"/>
  <c r="S1123" i="1"/>
  <c r="T1123" i="1"/>
  <c r="U1123" i="1" s="1"/>
  <c r="S1124" i="1"/>
  <c r="T1124" i="1"/>
  <c r="U1124" i="1" s="1"/>
  <c r="S1125" i="1"/>
  <c r="T1125" i="1"/>
  <c r="U1125" i="1" s="1"/>
  <c r="S1126" i="1"/>
  <c r="T1126" i="1"/>
  <c r="U1126" i="1" s="1"/>
  <c r="S1127" i="1"/>
  <c r="T1127" i="1"/>
  <c r="S1128" i="1"/>
  <c r="T1128" i="1"/>
  <c r="U1128" i="1" s="1"/>
  <c r="S1129" i="1"/>
  <c r="T1129" i="1"/>
  <c r="U1129" i="1" s="1"/>
  <c r="S1130" i="1"/>
  <c r="T1130" i="1"/>
  <c r="U1130" i="1" s="1"/>
  <c r="S1131" i="1"/>
  <c r="T1131" i="1"/>
  <c r="U1131" i="1" s="1"/>
  <c r="S1132" i="1"/>
  <c r="T1132" i="1"/>
  <c r="U1132" i="1" s="1"/>
  <c r="S1133" i="1"/>
  <c r="T1133" i="1"/>
  <c r="U1133" i="1" s="1"/>
  <c r="S1134" i="1"/>
  <c r="T1134" i="1"/>
  <c r="U1134" i="1" s="1"/>
  <c r="S1135" i="1"/>
  <c r="T1135" i="1"/>
  <c r="S1136" i="1"/>
  <c r="T1136" i="1"/>
  <c r="U1136" i="1" s="1"/>
  <c r="S1137" i="1"/>
  <c r="T1137" i="1"/>
  <c r="U1137" i="1" s="1"/>
  <c r="S1138" i="1"/>
  <c r="T1138" i="1"/>
  <c r="U1138" i="1" s="1"/>
  <c r="S1139" i="1"/>
  <c r="T1139" i="1"/>
  <c r="U1139" i="1" s="1"/>
  <c r="S1140" i="1"/>
  <c r="T1140" i="1"/>
  <c r="U1140" i="1" s="1"/>
  <c r="S1141" i="1"/>
  <c r="T1141" i="1"/>
  <c r="U1141" i="1" s="1"/>
  <c r="S1142" i="1"/>
  <c r="T1142" i="1"/>
  <c r="U1142" i="1" s="1"/>
  <c r="S1143" i="1"/>
  <c r="T1143" i="1"/>
  <c r="S1144" i="1"/>
  <c r="T1144" i="1"/>
  <c r="U1144" i="1" s="1"/>
  <c r="S1145" i="1"/>
  <c r="T1145" i="1"/>
  <c r="U1145" i="1" s="1"/>
  <c r="S1146" i="1"/>
  <c r="T1146" i="1"/>
  <c r="U1146" i="1" s="1"/>
  <c r="S1147" i="1"/>
  <c r="T1147" i="1"/>
  <c r="U1147" i="1" s="1"/>
  <c r="S1148" i="1"/>
  <c r="T1148" i="1"/>
  <c r="U1148" i="1" s="1"/>
  <c r="S1149" i="1"/>
  <c r="T1149" i="1"/>
  <c r="U1149" i="1" s="1"/>
  <c r="S1150" i="1"/>
  <c r="T1150" i="1"/>
  <c r="U1150" i="1" s="1"/>
  <c r="S1151" i="1"/>
  <c r="T1151" i="1"/>
  <c r="S1152" i="1"/>
  <c r="T1152" i="1"/>
  <c r="U1152" i="1" s="1"/>
  <c r="S1153" i="1"/>
  <c r="T1153" i="1"/>
  <c r="U1153" i="1" s="1"/>
  <c r="S1154" i="1"/>
  <c r="T1154" i="1"/>
  <c r="U1154" i="1" s="1"/>
  <c r="S1155" i="1"/>
  <c r="T1155" i="1"/>
  <c r="U1155" i="1" s="1"/>
  <c r="S1156" i="1"/>
  <c r="T1156" i="1"/>
  <c r="U1156" i="1" s="1"/>
  <c r="S1157" i="1"/>
  <c r="T1157" i="1"/>
  <c r="U1157" i="1" s="1"/>
  <c r="S1158" i="1"/>
  <c r="T1158" i="1"/>
  <c r="U1158" i="1" s="1"/>
  <c r="S1159" i="1"/>
  <c r="T1159" i="1"/>
  <c r="S1160" i="1"/>
  <c r="T1160" i="1"/>
  <c r="U1160" i="1" s="1"/>
  <c r="S1161" i="1"/>
  <c r="T1161" i="1"/>
  <c r="U1161" i="1" s="1"/>
  <c r="S1162" i="1"/>
  <c r="T1162" i="1"/>
  <c r="U1162" i="1" s="1"/>
  <c r="S1163" i="1"/>
  <c r="T1163" i="1"/>
  <c r="U1163" i="1" s="1"/>
  <c r="S1164" i="1"/>
  <c r="T1164" i="1"/>
  <c r="U1164" i="1" s="1"/>
  <c r="S1165" i="1"/>
  <c r="T1165" i="1"/>
  <c r="U1165" i="1" s="1"/>
  <c r="S1166" i="1"/>
  <c r="T1166" i="1"/>
  <c r="U1166" i="1" s="1"/>
  <c r="S1167" i="1"/>
  <c r="T1167" i="1"/>
  <c r="S1168" i="1"/>
  <c r="T1168" i="1"/>
  <c r="U1168" i="1" s="1"/>
  <c r="S1169" i="1"/>
  <c r="T1169" i="1"/>
  <c r="U1169" i="1" s="1"/>
  <c r="S1170" i="1"/>
  <c r="T1170" i="1"/>
  <c r="U1170" i="1" s="1"/>
  <c r="S1171" i="1"/>
  <c r="T1171" i="1"/>
  <c r="U1171" i="1" s="1"/>
  <c r="S1172" i="1"/>
  <c r="T1172" i="1"/>
  <c r="U1172" i="1" s="1"/>
  <c r="S1173" i="1"/>
  <c r="T1173" i="1"/>
  <c r="U1173" i="1" s="1"/>
  <c r="S1174" i="1"/>
  <c r="T1174" i="1"/>
  <c r="U1174" i="1" s="1"/>
  <c r="S1175" i="1"/>
  <c r="T1175" i="1"/>
  <c r="S1176" i="1"/>
  <c r="T1176" i="1"/>
  <c r="U1176" i="1" s="1"/>
  <c r="S1177" i="1"/>
  <c r="T1177" i="1"/>
  <c r="U1177" i="1" s="1"/>
  <c r="S1178" i="1"/>
  <c r="T1178" i="1"/>
  <c r="U1178" i="1" s="1"/>
  <c r="S1179" i="1"/>
  <c r="T1179" i="1"/>
  <c r="U1179" i="1" s="1"/>
  <c r="S1180" i="1"/>
  <c r="T1180" i="1"/>
  <c r="U1180" i="1" s="1"/>
  <c r="S1181" i="1"/>
  <c r="T1181" i="1"/>
  <c r="U1181" i="1" s="1"/>
  <c r="S1182" i="1"/>
  <c r="T1182" i="1"/>
  <c r="U1182" i="1" s="1"/>
  <c r="S1183" i="1"/>
  <c r="T1183" i="1"/>
  <c r="S1184" i="1"/>
  <c r="T1184" i="1"/>
  <c r="U1184" i="1" s="1"/>
  <c r="S1185" i="1"/>
  <c r="T1185" i="1"/>
  <c r="U1185" i="1" s="1"/>
  <c r="S1186" i="1"/>
  <c r="T1186" i="1"/>
  <c r="U1186" i="1" s="1"/>
  <c r="S1187" i="1"/>
  <c r="T1187" i="1"/>
  <c r="U1187" i="1" s="1"/>
  <c r="S1188" i="1"/>
  <c r="T1188" i="1"/>
  <c r="U1188" i="1" s="1"/>
  <c r="S1189" i="1"/>
  <c r="T1189" i="1"/>
  <c r="U1189" i="1" s="1"/>
  <c r="S1190" i="1"/>
  <c r="T1190" i="1"/>
  <c r="U1190" i="1" s="1"/>
  <c r="S1191" i="1"/>
  <c r="T1191" i="1"/>
  <c r="S1192" i="1"/>
  <c r="T1192" i="1"/>
  <c r="U1192" i="1" s="1"/>
  <c r="S1193" i="1"/>
  <c r="T1193" i="1"/>
  <c r="U1193" i="1" s="1"/>
  <c r="S1194" i="1"/>
  <c r="T1194" i="1"/>
  <c r="U1194" i="1" s="1"/>
  <c r="S1195" i="1"/>
  <c r="T1195" i="1"/>
  <c r="U1195" i="1" s="1"/>
  <c r="S1196" i="1"/>
  <c r="T1196" i="1"/>
  <c r="U1196" i="1" s="1"/>
  <c r="S1197" i="1"/>
  <c r="T1197" i="1"/>
  <c r="U1197" i="1" s="1"/>
  <c r="S1198" i="1"/>
  <c r="T1198" i="1"/>
  <c r="U1198" i="1" s="1"/>
  <c r="S1199" i="1"/>
  <c r="T1199" i="1"/>
  <c r="S1200" i="1"/>
  <c r="T1200" i="1"/>
  <c r="U1200" i="1" s="1"/>
  <c r="S1201" i="1"/>
  <c r="T1201" i="1"/>
  <c r="U1201" i="1" s="1"/>
  <c r="S1202" i="1"/>
  <c r="T1202" i="1"/>
  <c r="U1202" i="1" s="1"/>
  <c r="S1203" i="1"/>
  <c r="T1203" i="1"/>
  <c r="U1203" i="1" s="1"/>
  <c r="S1204" i="1"/>
  <c r="T1204" i="1"/>
  <c r="U1204" i="1" s="1"/>
  <c r="S1205" i="1"/>
  <c r="T1205" i="1"/>
  <c r="U1205" i="1" s="1"/>
  <c r="S1206" i="1"/>
  <c r="T1206" i="1"/>
  <c r="U1206" i="1" s="1"/>
  <c r="S1207" i="1"/>
  <c r="T1207" i="1"/>
  <c r="S1208" i="1"/>
  <c r="T1208" i="1"/>
  <c r="U1208" i="1" s="1"/>
  <c r="S1209" i="1"/>
  <c r="T1209" i="1"/>
  <c r="U1209" i="1" s="1"/>
  <c r="S1210" i="1"/>
  <c r="T1210" i="1"/>
  <c r="U1210" i="1" s="1"/>
  <c r="S1211" i="1"/>
  <c r="T1211" i="1"/>
  <c r="U1211" i="1" s="1"/>
  <c r="S1212" i="1"/>
  <c r="T1212" i="1"/>
  <c r="U1212" i="1" s="1"/>
  <c r="S1213" i="1"/>
  <c r="T1213" i="1"/>
  <c r="U1213" i="1" s="1"/>
  <c r="S1214" i="1"/>
  <c r="T1214" i="1"/>
  <c r="U1214" i="1" s="1"/>
  <c r="S1215" i="1"/>
  <c r="T1215" i="1"/>
  <c r="S1216" i="1"/>
  <c r="T1216" i="1"/>
  <c r="U1216" i="1" s="1"/>
  <c r="S1217" i="1"/>
  <c r="T1217" i="1"/>
  <c r="U1217" i="1" s="1"/>
  <c r="S1218" i="1"/>
  <c r="T1218" i="1"/>
  <c r="U1218" i="1" s="1"/>
  <c r="S1219" i="1"/>
  <c r="T1219" i="1"/>
  <c r="U1219" i="1" s="1"/>
  <c r="S1220" i="1"/>
  <c r="T1220" i="1"/>
  <c r="U1220" i="1" s="1"/>
  <c r="S1221" i="1"/>
  <c r="T1221" i="1"/>
  <c r="U1221" i="1" s="1"/>
  <c r="S1222" i="1"/>
  <c r="T1222" i="1"/>
  <c r="U1222" i="1" s="1"/>
  <c r="S1223" i="1"/>
  <c r="T1223" i="1"/>
  <c r="S1224" i="1"/>
  <c r="T1224" i="1"/>
  <c r="U1224" i="1" s="1"/>
  <c r="S1225" i="1"/>
  <c r="T1225" i="1"/>
  <c r="U1225" i="1" s="1"/>
  <c r="S1226" i="1"/>
  <c r="T1226" i="1"/>
  <c r="U1226" i="1" s="1"/>
  <c r="S1227" i="1"/>
  <c r="T1227" i="1"/>
  <c r="U1227" i="1" s="1"/>
  <c r="S1228" i="1"/>
  <c r="T1228" i="1"/>
  <c r="U1228" i="1" s="1"/>
  <c r="S1229" i="1"/>
  <c r="T1229" i="1"/>
  <c r="U1229" i="1" s="1"/>
  <c r="S1230" i="1"/>
  <c r="T1230" i="1"/>
  <c r="U1230" i="1" s="1"/>
  <c r="S1231" i="1"/>
  <c r="T1231" i="1"/>
  <c r="S1232" i="1"/>
  <c r="T1232" i="1"/>
  <c r="U1232" i="1" s="1"/>
  <c r="S1233" i="1"/>
  <c r="T1233" i="1"/>
  <c r="U1233" i="1" s="1"/>
  <c r="S1234" i="1"/>
  <c r="T1234" i="1"/>
  <c r="U1234" i="1" s="1"/>
  <c r="S1235" i="1"/>
  <c r="T1235" i="1"/>
  <c r="U1235" i="1" s="1"/>
  <c r="S1236" i="1"/>
  <c r="T1236" i="1"/>
  <c r="U1236" i="1" s="1"/>
  <c r="S1237" i="1"/>
  <c r="T1237" i="1"/>
  <c r="U1237" i="1" s="1"/>
  <c r="S1238" i="1"/>
  <c r="T1238" i="1"/>
  <c r="U1238" i="1" s="1"/>
  <c r="S1239" i="1"/>
  <c r="T1239" i="1"/>
  <c r="S1240" i="1"/>
  <c r="T1240" i="1"/>
  <c r="U1240" i="1" s="1"/>
  <c r="S1241" i="1"/>
  <c r="T1241" i="1"/>
  <c r="U1241" i="1" s="1"/>
  <c r="S1242" i="1"/>
  <c r="T1242" i="1"/>
  <c r="U1242" i="1" s="1"/>
  <c r="S1243" i="1"/>
  <c r="T1243" i="1"/>
  <c r="U1243" i="1" s="1"/>
  <c r="S1244" i="1"/>
  <c r="T1244" i="1"/>
  <c r="U1244" i="1" s="1"/>
  <c r="S1245" i="1"/>
  <c r="T1245" i="1"/>
  <c r="U1245" i="1" s="1"/>
  <c r="S1246" i="1"/>
  <c r="T1246" i="1"/>
  <c r="U1246" i="1" s="1"/>
  <c r="S1247" i="1"/>
  <c r="T1247" i="1"/>
  <c r="S1248" i="1"/>
  <c r="T1248" i="1"/>
  <c r="U1248" i="1" s="1"/>
  <c r="S1249" i="1"/>
  <c r="T1249" i="1"/>
  <c r="U1249" i="1" s="1"/>
  <c r="S1250" i="1"/>
  <c r="T1250" i="1"/>
  <c r="U1250" i="1" s="1"/>
  <c r="S1251" i="1"/>
  <c r="T1251" i="1"/>
  <c r="U1251" i="1" s="1"/>
  <c r="S1252" i="1"/>
  <c r="T1252" i="1"/>
  <c r="U1252" i="1" s="1"/>
  <c r="S1253" i="1"/>
  <c r="T1253" i="1"/>
  <c r="U1253" i="1" s="1"/>
  <c r="S1254" i="1"/>
  <c r="T1254" i="1"/>
  <c r="U1254" i="1" s="1"/>
  <c r="S1255" i="1"/>
  <c r="T1255" i="1"/>
  <c r="S1256" i="1"/>
  <c r="T1256" i="1"/>
  <c r="U1256" i="1" s="1"/>
  <c r="S1257" i="1"/>
  <c r="T1257" i="1"/>
  <c r="U1257" i="1" s="1"/>
  <c r="S1258" i="1"/>
  <c r="T1258" i="1"/>
  <c r="U1258" i="1" s="1"/>
  <c r="S1259" i="1"/>
  <c r="T1259" i="1"/>
  <c r="U1259" i="1" s="1"/>
  <c r="S1260" i="1"/>
  <c r="T1260" i="1"/>
  <c r="U1260" i="1" s="1"/>
  <c r="S1261" i="1"/>
  <c r="T1261" i="1"/>
  <c r="U1261" i="1" s="1"/>
  <c r="S1262" i="1"/>
  <c r="T1262" i="1"/>
  <c r="U1262" i="1" s="1"/>
  <c r="S1263" i="1"/>
  <c r="T1263" i="1"/>
  <c r="S1264" i="1"/>
  <c r="T1264" i="1"/>
  <c r="U1264" i="1" s="1"/>
  <c r="S1265" i="1"/>
  <c r="T1265" i="1"/>
  <c r="U1265" i="1" s="1"/>
  <c r="S1266" i="1"/>
  <c r="T1266" i="1"/>
  <c r="U1266" i="1" s="1"/>
  <c r="S1267" i="1"/>
  <c r="T1267" i="1"/>
  <c r="U1267" i="1" s="1"/>
  <c r="S1268" i="1"/>
  <c r="T1268" i="1"/>
  <c r="U1268" i="1" s="1"/>
  <c r="S1269" i="1"/>
  <c r="T1269" i="1"/>
  <c r="U1269" i="1" s="1"/>
  <c r="S1270" i="1"/>
  <c r="T1270" i="1"/>
  <c r="U1270" i="1" s="1"/>
  <c r="S1271" i="1"/>
  <c r="T1271" i="1"/>
  <c r="S1272" i="1"/>
  <c r="T1272" i="1"/>
  <c r="U1272" i="1" s="1"/>
  <c r="S1273" i="1"/>
  <c r="T1273" i="1"/>
  <c r="U1273" i="1" s="1"/>
  <c r="S1274" i="1"/>
  <c r="T1274" i="1"/>
  <c r="U1274" i="1" s="1"/>
  <c r="S1275" i="1"/>
  <c r="T1275" i="1"/>
  <c r="U1275" i="1" s="1"/>
  <c r="S1276" i="1"/>
  <c r="T1276" i="1"/>
  <c r="U1276" i="1" s="1"/>
  <c r="S1277" i="1"/>
  <c r="T1277" i="1"/>
  <c r="U1277" i="1" s="1"/>
  <c r="S1278" i="1"/>
  <c r="T1278" i="1"/>
  <c r="U1278" i="1" s="1"/>
  <c r="S1279" i="1"/>
  <c r="T1279" i="1"/>
  <c r="S1280" i="1"/>
  <c r="T1280" i="1"/>
  <c r="U1280" i="1" s="1"/>
  <c r="S1281" i="1"/>
  <c r="T1281" i="1"/>
  <c r="U1281" i="1" s="1"/>
  <c r="S1282" i="1"/>
  <c r="T1282" i="1"/>
  <c r="U1282" i="1" s="1"/>
  <c r="S1283" i="1"/>
  <c r="T1283" i="1"/>
  <c r="U1283" i="1" s="1"/>
  <c r="S1284" i="1"/>
  <c r="T1284" i="1"/>
  <c r="U1284" i="1" s="1"/>
  <c r="S1285" i="1"/>
  <c r="T1285" i="1"/>
  <c r="U1285" i="1" s="1"/>
  <c r="S1286" i="1"/>
  <c r="T1286" i="1"/>
  <c r="U1286" i="1" s="1"/>
  <c r="S1287" i="1"/>
  <c r="T1287" i="1"/>
  <c r="S1288" i="1"/>
  <c r="T1288" i="1"/>
  <c r="U1288" i="1" s="1"/>
  <c r="S1289" i="1"/>
  <c r="T1289" i="1"/>
  <c r="U1289" i="1" s="1"/>
  <c r="S1290" i="1"/>
  <c r="T1290" i="1"/>
  <c r="U1290" i="1" s="1"/>
  <c r="S1291" i="1"/>
  <c r="T1291" i="1"/>
  <c r="U1291" i="1" s="1"/>
  <c r="S1292" i="1"/>
  <c r="T1292" i="1"/>
  <c r="U1292" i="1" s="1"/>
  <c r="S1293" i="1"/>
  <c r="T1293" i="1"/>
  <c r="U1293" i="1" s="1"/>
  <c r="S1294" i="1"/>
  <c r="T1294" i="1"/>
  <c r="U1294" i="1" s="1"/>
  <c r="S1295" i="1"/>
  <c r="T1295" i="1"/>
  <c r="S1296" i="1"/>
  <c r="T1296" i="1"/>
  <c r="U1296" i="1" s="1"/>
  <c r="S1297" i="1"/>
  <c r="T1297" i="1"/>
  <c r="U1297" i="1" s="1"/>
  <c r="S1298" i="1"/>
  <c r="T1298" i="1"/>
  <c r="U1298" i="1" s="1"/>
  <c r="S1299" i="1"/>
  <c r="T1299" i="1"/>
  <c r="U1299" i="1" s="1"/>
  <c r="S1300" i="1"/>
  <c r="T1300" i="1"/>
  <c r="U1300" i="1" s="1"/>
  <c r="S1301" i="1"/>
  <c r="T1301" i="1"/>
  <c r="U1301" i="1" s="1"/>
  <c r="S1302" i="1"/>
  <c r="T1302" i="1"/>
  <c r="U1302" i="1" s="1"/>
  <c r="S1303" i="1"/>
  <c r="T1303" i="1"/>
  <c r="S1304" i="1"/>
  <c r="T1304" i="1"/>
  <c r="U1304" i="1" s="1"/>
  <c r="S1305" i="1"/>
  <c r="T1305" i="1"/>
  <c r="U1305" i="1" s="1"/>
  <c r="S1306" i="1"/>
  <c r="T1306" i="1"/>
  <c r="U1306" i="1" s="1"/>
  <c r="S1307" i="1"/>
  <c r="T1307" i="1"/>
  <c r="U1307" i="1" s="1"/>
  <c r="S1308" i="1"/>
  <c r="T1308" i="1"/>
  <c r="U1308" i="1" s="1"/>
  <c r="S1309" i="1"/>
  <c r="T1309" i="1"/>
  <c r="U1309" i="1" s="1"/>
  <c r="S1310" i="1"/>
  <c r="T1310" i="1"/>
  <c r="U1310" i="1" s="1"/>
  <c r="S1311" i="1"/>
  <c r="T1311" i="1"/>
  <c r="S1312" i="1"/>
  <c r="T1312" i="1"/>
  <c r="U1312" i="1" s="1"/>
  <c r="S1313" i="1"/>
  <c r="T1313" i="1"/>
  <c r="U1313" i="1" s="1"/>
  <c r="S1314" i="1"/>
  <c r="T1314" i="1"/>
  <c r="U1314" i="1" s="1"/>
  <c r="S1315" i="1"/>
  <c r="T1315" i="1"/>
  <c r="U1315" i="1" s="1"/>
  <c r="S1316" i="1"/>
  <c r="T1316" i="1"/>
  <c r="U1316" i="1" s="1"/>
  <c r="S1317" i="1"/>
  <c r="T1317" i="1"/>
  <c r="U1317" i="1" s="1"/>
  <c r="S1318" i="1"/>
  <c r="T1318" i="1"/>
  <c r="U1318" i="1" s="1"/>
  <c r="S1319" i="1"/>
  <c r="T1319" i="1"/>
  <c r="S1320" i="1"/>
  <c r="T1320" i="1"/>
  <c r="U1320" i="1" s="1"/>
  <c r="S1321" i="1"/>
  <c r="T1321" i="1"/>
  <c r="U1321" i="1" s="1"/>
  <c r="S1322" i="1"/>
  <c r="T1322" i="1"/>
  <c r="U1322" i="1" s="1"/>
  <c r="S1323" i="1"/>
  <c r="T1323" i="1"/>
  <c r="U1323" i="1" s="1"/>
  <c r="S1324" i="1"/>
  <c r="T1324" i="1"/>
  <c r="U1324" i="1" s="1"/>
  <c r="S1325" i="1"/>
  <c r="T1325" i="1"/>
  <c r="U1325" i="1" s="1"/>
  <c r="S1326" i="1"/>
  <c r="T1326" i="1"/>
  <c r="U1326" i="1" s="1"/>
  <c r="S1327" i="1"/>
  <c r="T1327" i="1"/>
  <c r="S1328" i="1"/>
  <c r="T1328" i="1"/>
  <c r="U1328" i="1" s="1"/>
  <c r="S1329" i="1"/>
  <c r="T1329" i="1"/>
  <c r="U1329" i="1" s="1"/>
  <c r="S1330" i="1"/>
  <c r="T1330" i="1"/>
  <c r="U1330" i="1" s="1"/>
  <c r="S1331" i="1"/>
  <c r="T1331" i="1"/>
  <c r="U1331" i="1" s="1"/>
  <c r="S1332" i="1"/>
  <c r="T1332" i="1"/>
  <c r="U1332" i="1" s="1"/>
  <c r="S1333" i="1"/>
  <c r="T1333" i="1"/>
  <c r="U1333" i="1" s="1"/>
  <c r="S1334" i="1"/>
  <c r="T1334" i="1"/>
  <c r="U1334" i="1" s="1"/>
  <c r="S1335" i="1"/>
  <c r="T1335" i="1"/>
  <c r="S1336" i="1"/>
  <c r="T1336" i="1"/>
  <c r="U1336" i="1" s="1"/>
  <c r="S1337" i="1"/>
  <c r="T1337" i="1"/>
  <c r="U1337" i="1" s="1"/>
  <c r="S1338" i="1"/>
  <c r="T1338" i="1"/>
  <c r="U1338" i="1" s="1"/>
  <c r="S1339" i="1"/>
  <c r="T1339" i="1"/>
  <c r="U1339" i="1" s="1"/>
  <c r="S1340" i="1"/>
  <c r="T1340" i="1"/>
  <c r="U1340" i="1" s="1"/>
  <c r="S1341" i="1"/>
  <c r="T1341" i="1"/>
  <c r="U1341" i="1" s="1"/>
  <c r="S1342" i="1"/>
  <c r="T1342" i="1"/>
  <c r="U1342" i="1" s="1"/>
  <c r="S1343" i="1"/>
  <c r="T1343" i="1"/>
  <c r="S1344" i="1"/>
  <c r="T1344" i="1"/>
  <c r="U1344" i="1" s="1"/>
  <c r="S1345" i="1"/>
  <c r="T1345" i="1"/>
  <c r="U1345" i="1" s="1"/>
  <c r="S1346" i="1"/>
  <c r="T1346" i="1"/>
  <c r="U1346" i="1" s="1"/>
  <c r="S1347" i="1"/>
  <c r="T1347" i="1"/>
  <c r="U1347" i="1" s="1"/>
  <c r="S1348" i="1"/>
  <c r="T1348" i="1"/>
  <c r="U1348" i="1" s="1"/>
  <c r="S1349" i="1"/>
  <c r="T1349" i="1"/>
  <c r="U1349" i="1" s="1"/>
  <c r="S1350" i="1"/>
  <c r="T1350" i="1"/>
  <c r="U1350" i="1" s="1"/>
  <c r="S1351" i="1"/>
  <c r="T1351" i="1"/>
  <c r="S1352" i="1"/>
  <c r="T1352" i="1"/>
  <c r="U1352" i="1" s="1"/>
  <c r="S1353" i="1"/>
  <c r="T1353" i="1"/>
  <c r="U1353" i="1" s="1"/>
  <c r="S1354" i="1"/>
  <c r="T1354" i="1"/>
  <c r="U1354" i="1" s="1"/>
  <c r="S1355" i="1"/>
  <c r="T1355" i="1"/>
  <c r="U1355" i="1" s="1"/>
  <c r="S1356" i="1"/>
  <c r="T1356" i="1"/>
  <c r="U1356" i="1" s="1"/>
  <c r="S1357" i="1"/>
  <c r="T1357" i="1"/>
  <c r="U1357" i="1" s="1"/>
  <c r="S1358" i="1"/>
  <c r="T1358" i="1"/>
  <c r="U1358" i="1" s="1"/>
  <c r="S1359" i="1"/>
  <c r="T1359" i="1"/>
  <c r="S1360" i="1"/>
  <c r="T1360" i="1"/>
  <c r="U1360" i="1" s="1"/>
  <c r="S1361" i="1"/>
  <c r="T1361" i="1"/>
  <c r="U1361" i="1" s="1"/>
  <c r="S1362" i="1"/>
  <c r="T1362" i="1"/>
  <c r="U1362" i="1" s="1"/>
  <c r="S1363" i="1"/>
  <c r="T1363" i="1"/>
  <c r="U1363" i="1" s="1"/>
  <c r="S1364" i="1"/>
  <c r="T1364" i="1"/>
  <c r="U1364" i="1" s="1"/>
  <c r="S1365" i="1"/>
  <c r="T1365" i="1"/>
  <c r="U1365" i="1" s="1"/>
  <c r="S1366" i="1"/>
  <c r="T1366" i="1"/>
  <c r="U1366" i="1" s="1"/>
  <c r="S1367" i="1"/>
  <c r="T1367" i="1"/>
  <c r="S1368" i="1"/>
  <c r="T1368" i="1"/>
  <c r="U1368" i="1" s="1"/>
  <c r="S1369" i="1"/>
  <c r="T1369" i="1"/>
  <c r="U1369" i="1" s="1"/>
  <c r="S1370" i="1"/>
  <c r="T1370" i="1"/>
  <c r="U1370" i="1" s="1"/>
  <c r="S1371" i="1"/>
  <c r="T1371" i="1"/>
  <c r="U1371" i="1" s="1"/>
  <c r="S1372" i="1"/>
  <c r="T1372" i="1"/>
  <c r="U1372" i="1" s="1"/>
  <c r="S1373" i="1"/>
  <c r="T1373" i="1"/>
  <c r="U1373" i="1" s="1"/>
  <c r="S1374" i="1"/>
  <c r="T1374" i="1"/>
  <c r="U1374" i="1" s="1"/>
  <c r="S1375" i="1"/>
  <c r="T1375" i="1"/>
  <c r="S1376" i="1"/>
  <c r="T1376" i="1"/>
  <c r="U1376" i="1" s="1"/>
  <c r="S1377" i="1"/>
  <c r="T1377" i="1"/>
  <c r="U1377" i="1" s="1"/>
  <c r="S1378" i="1"/>
  <c r="T1378" i="1"/>
  <c r="U1378" i="1" s="1"/>
  <c r="S1379" i="1"/>
  <c r="T1379" i="1"/>
  <c r="U1379" i="1" s="1"/>
  <c r="S1380" i="1"/>
  <c r="T1380" i="1"/>
  <c r="U1380" i="1" s="1"/>
  <c r="S1381" i="1"/>
  <c r="T1381" i="1"/>
  <c r="U1381" i="1" s="1"/>
  <c r="S1382" i="1"/>
  <c r="T1382" i="1"/>
  <c r="U1382" i="1" s="1"/>
  <c r="S1383" i="1"/>
  <c r="T1383" i="1"/>
  <c r="S1384" i="1"/>
  <c r="T1384" i="1"/>
  <c r="U1384" i="1" s="1"/>
  <c r="S1385" i="1"/>
  <c r="T1385" i="1"/>
  <c r="U1385" i="1" s="1"/>
  <c r="S1386" i="1"/>
  <c r="T1386" i="1"/>
  <c r="U1386" i="1" s="1"/>
  <c r="S1387" i="1"/>
  <c r="T1387" i="1"/>
  <c r="U1387" i="1" s="1"/>
  <c r="S1388" i="1"/>
  <c r="T1388" i="1"/>
  <c r="U1388" i="1" s="1"/>
  <c r="S1389" i="1"/>
  <c r="T1389" i="1"/>
  <c r="U1389" i="1" s="1"/>
  <c r="S1390" i="1"/>
  <c r="T1390" i="1"/>
  <c r="U1390" i="1" s="1"/>
  <c r="S1391" i="1"/>
  <c r="T1391" i="1"/>
  <c r="S1392" i="1"/>
  <c r="T1392" i="1"/>
  <c r="U1392" i="1" s="1"/>
  <c r="S1393" i="1"/>
  <c r="T1393" i="1"/>
  <c r="U1393" i="1" s="1"/>
  <c r="S1394" i="1"/>
  <c r="T1394" i="1"/>
  <c r="U1394" i="1" s="1"/>
  <c r="S1395" i="1"/>
  <c r="T1395" i="1"/>
  <c r="U1395" i="1" s="1"/>
  <c r="S1396" i="1"/>
  <c r="T1396" i="1"/>
  <c r="U1396" i="1" s="1"/>
  <c r="S1397" i="1"/>
  <c r="T1397" i="1"/>
  <c r="U1397" i="1" s="1"/>
  <c r="S1398" i="1"/>
  <c r="T1398" i="1"/>
  <c r="U1398" i="1" s="1"/>
  <c r="S1399" i="1"/>
  <c r="T1399" i="1"/>
  <c r="S1400" i="1"/>
  <c r="T1400" i="1"/>
  <c r="U1400" i="1" s="1"/>
  <c r="S1401" i="1"/>
  <c r="T1401" i="1"/>
  <c r="U1401" i="1" s="1"/>
  <c r="S1402" i="1"/>
  <c r="T1402" i="1"/>
  <c r="U1402" i="1" s="1"/>
  <c r="S1403" i="1"/>
  <c r="T1403" i="1"/>
  <c r="U1403" i="1" s="1"/>
  <c r="S1404" i="1"/>
  <c r="T1404" i="1"/>
  <c r="U1404" i="1" s="1"/>
  <c r="S1405" i="1"/>
  <c r="T1405" i="1"/>
  <c r="U1405" i="1" s="1"/>
  <c r="S1406" i="1"/>
  <c r="T1406" i="1"/>
  <c r="U1406" i="1" s="1"/>
  <c r="S1407" i="1"/>
  <c r="T1407" i="1"/>
  <c r="S1408" i="1"/>
  <c r="T1408" i="1"/>
  <c r="U1408" i="1" s="1"/>
  <c r="S1409" i="1"/>
  <c r="T1409" i="1"/>
  <c r="U1409" i="1" s="1"/>
  <c r="S1410" i="1"/>
  <c r="T1410" i="1"/>
  <c r="U1410" i="1" s="1"/>
  <c r="S1411" i="1"/>
  <c r="T1411" i="1"/>
  <c r="U1411" i="1" s="1"/>
  <c r="S1412" i="1"/>
  <c r="T1412" i="1"/>
  <c r="U1412" i="1" s="1"/>
  <c r="S1413" i="1"/>
  <c r="T1413" i="1"/>
  <c r="U1413" i="1" s="1"/>
  <c r="S1414" i="1"/>
  <c r="T1414" i="1"/>
  <c r="U1414" i="1" s="1"/>
  <c r="S1415" i="1"/>
  <c r="T1415" i="1"/>
  <c r="S1416" i="1"/>
  <c r="T1416" i="1"/>
  <c r="U1416" i="1" s="1"/>
  <c r="S1417" i="1"/>
  <c r="T1417" i="1"/>
  <c r="U1417" i="1" s="1"/>
  <c r="S1418" i="1"/>
  <c r="T1418" i="1"/>
  <c r="U1418" i="1" s="1"/>
  <c r="S1419" i="1"/>
  <c r="T1419" i="1"/>
  <c r="U1419" i="1" s="1"/>
  <c r="S1420" i="1"/>
  <c r="T1420" i="1"/>
  <c r="U1420" i="1" s="1"/>
  <c r="S1421" i="1"/>
  <c r="T1421" i="1"/>
  <c r="U1421" i="1" s="1"/>
  <c r="S1422" i="1"/>
  <c r="T1422" i="1"/>
  <c r="U1422" i="1" s="1"/>
  <c r="S1423" i="1"/>
  <c r="T1423" i="1"/>
  <c r="S1424" i="1"/>
  <c r="T1424" i="1"/>
  <c r="U1424" i="1" s="1"/>
  <c r="S1425" i="1"/>
  <c r="T1425" i="1"/>
  <c r="U1425" i="1" s="1"/>
  <c r="S1426" i="1"/>
  <c r="T1426" i="1"/>
  <c r="U1426" i="1" s="1"/>
  <c r="S1427" i="1"/>
  <c r="T1427" i="1"/>
  <c r="U1427" i="1" s="1"/>
  <c r="S1428" i="1"/>
  <c r="T1428" i="1"/>
  <c r="U1428" i="1" s="1"/>
  <c r="S1429" i="1"/>
  <c r="T1429" i="1"/>
  <c r="U1429" i="1" s="1"/>
  <c r="S1430" i="1"/>
  <c r="T1430" i="1"/>
  <c r="U1430" i="1" s="1"/>
  <c r="S1431" i="1"/>
  <c r="T1431" i="1"/>
  <c r="S1432" i="1"/>
  <c r="T1432" i="1"/>
  <c r="U1432" i="1" s="1"/>
  <c r="S1433" i="1"/>
  <c r="T1433" i="1"/>
  <c r="U1433" i="1" s="1"/>
  <c r="S1434" i="1"/>
  <c r="T1434" i="1"/>
  <c r="U1434" i="1" s="1"/>
  <c r="S1435" i="1"/>
  <c r="T1435" i="1"/>
  <c r="U1435" i="1" s="1"/>
  <c r="S1436" i="1"/>
  <c r="T1436" i="1"/>
  <c r="U1436" i="1" s="1"/>
  <c r="S1437" i="1"/>
  <c r="T1437" i="1"/>
  <c r="U1437" i="1" s="1"/>
  <c r="S1438" i="1"/>
  <c r="T1438" i="1"/>
  <c r="U1438" i="1" s="1"/>
  <c r="S1439" i="1"/>
  <c r="T1439" i="1"/>
  <c r="S1440" i="1"/>
  <c r="T1440" i="1"/>
  <c r="U1440" i="1" s="1"/>
  <c r="S1441" i="1"/>
  <c r="T1441" i="1"/>
  <c r="U1441" i="1" s="1"/>
  <c r="S1442" i="1"/>
  <c r="T1442" i="1"/>
  <c r="U1442" i="1" s="1"/>
  <c r="S1443" i="1"/>
  <c r="T1443" i="1"/>
  <c r="U1443" i="1" s="1"/>
  <c r="S1444" i="1"/>
  <c r="T1444" i="1"/>
  <c r="U1444" i="1" s="1"/>
  <c r="S1445" i="1"/>
  <c r="T1445" i="1"/>
  <c r="U1445" i="1" s="1"/>
  <c r="S1446" i="1"/>
  <c r="T1446" i="1"/>
  <c r="U1446" i="1" s="1"/>
  <c r="S1447" i="1"/>
  <c r="T1447" i="1"/>
  <c r="S1448" i="1"/>
  <c r="T1448" i="1"/>
  <c r="U1448" i="1" s="1"/>
  <c r="S1449" i="1"/>
  <c r="T1449" i="1"/>
  <c r="U1449" i="1" s="1"/>
  <c r="S1450" i="1"/>
  <c r="T1450" i="1"/>
  <c r="U1450" i="1" s="1"/>
  <c r="S1451" i="1"/>
  <c r="T1451" i="1"/>
  <c r="U1451" i="1" s="1"/>
  <c r="S1452" i="1"/>
  <c r="T1452" i="1"/>
  <c r="U1452" i="1" s="1"/>
  <c r="S1453" i="1"/>
  <c r="T1453" i="1"/>
  <c r="U1453" i="1" s="1"/>
  <c r="S1454" i="1"/>
  <c r="T1454" i="1"/>
  <c r="U1454" i="1" s="1"/>
  <c r="S1455" i="1"/>
  <c r="T1455" i="1"/>
  <c r="S1456" i="1"/>
  <c r="T1456" i="1"/>
  <c r="U1456" i="1" s="1"/>
  <c r="S1457" i="1"/>
  <c r="T1457" i="1"/>
  <c r="U1457" i="1" s="1"/>
  <c r="S1458" i="1"/>
  <c r="T1458" i="1"/>
  <c r="U1458" i="1" s="1"/>
  <c r="S1459" i="1"/>
  <c r="T1459" i="1"/>
  <c r="U1459" i="1" s="1"/>
  <c r="S1460" i="1"/>
  <c r="T1460" i="1"/>
  <c r="U1460" i="1" s="1"/>
  <c r="S1461" i="1"/>
  <c r="T1461" i="1"/>
  <c r="U1461" i="1" s="1"/>
  <c r="S1462" i="1"/>
  <c r="T1462" i="1"/>
  <c r="U1462" i="1" s="1"/>
  <c r="S1463" i="1"/>
  <c r="T1463" i="1"/>
  <c r="S1464" i="1"/>
  <c r="T1464" i="1"/>
  <c r="U1464" i="1" s="1"/>
  <c r="S1465" i="1"/>
  <c r="T1465" i="1"/>
  <c r="U1465" i="1" s="1"/>
  <c r="S1466" i="1"/>
  <c r="T1466" i="1"/>
  <c r="U1466" i="1" s="1"/>
  <c r="S1467" i="1"/>
  <c r="T1467" i="1"/>
  <c r="U1467" i="1" s="1"/>
  <c r="S1468" i="1"/>
  <c r="T1468" i="1"/>
  <c r="U1468" i="1" s="1"/>
  <c r="S1469" i="1"/>
  <c r="T1469" i="1"/>
  <c r="U1469" i="1" s="1"/>
  <c r="S1470" i="1"/>
  <c r="T1470" i="1"/>
  <c r="U1470" i="1" s="1"/>
  <c r="S1471" i="1"/>
  <c r="T1471" i="1"/>
  <c r="S1472" i="1"/>
  <c r="T1472" i="1"/>
  <c r="U1472" i="1" s="1"/>
  <c r="S1473" i="1"/>
  <c r="T1473" i="1"/>
  <c r="U1473" i="1" s="1"/>
  <c r="S1474" i="1"/>
  <c r="T1474" i="1"/>
  <c r="U1474" i="1" s="1"/>
  <c r="S1475" i="1"/>
  <c r="T1475" i="1"/>
  <c r="U1475" i="1" s="1"/>
  <c r="S1476" i="1"/>
  <c r="T1476" i="1"/>
  <c r="U1476" i="1" s="1"/>
  <c r="S1477" i="1"/>
  <c r="T1477" i="1"/>
  <c r="U1477" i="1" s="1"/>
  <c r="S1478" i="1"/>
  <c r="T1478" i="1"/>
  <c r="U1478" i="1" s="1"/>
  <c r="S1479" i="1"/>
  <c r="T1479" i="1"/>
  <c r="S1480" i="1"/>
  <c r="T1480" i="1"/>
  <c r="U1480" i="1" s="1"/>
  <c r="S1481" i="1"/>
  <c r="T1481" i="1"/>
  <c r="U1481" i="1" s="1"/>
  <c r="S1482" i="1"/>
  <c r="T1482" i="1"/>
  <c r="U1482" i="1" s="1"/>
  <c r="S1483" i="1"/>
  <c r="T1483" i="1"/>
  <c r="U1483" i="1" s="1"/>
  <c r="S1484" i="1"/>
  <c r="T1484" i="1"/>
  <c r="U1484" i="1" s="1"/>
  <c r="S1485" i="1"/>
  <c r="T1485" i="1"/>
  <c r="U1485" i="1" s="1"/>
  <c r="S1486" i="1"/>
  <c r="T1486" i="1"/>
  <c r="U1486" i="1" s="1"/>
  <c r="S1487" i="1"/>
  <c r="T1487" i="1"/>
  <c r="S1488" i="1"/>
  <c r="T1488" i="1"/>
  <c r="U1488" i="1" s="1"/>
  <c r="S1489" i="1"/>
  <c r="T1489" i="1"/>
  <c r="U1489" i="1" s="1"/>
  <c r="S1490" i="1"/>
  <c r="T1490" i="1"/>
  <c r="U1490" i="1" s="1"/>
  <c r="S1491" i="1"/>
  <c r="T1491" i="1"/>
  <c r="U1491" i="1" s="1"/>
  <c r="S1492" i="1"/>
  <c r="T1492" i="1"/>
  <c r="U1492" i="1" s="1"/>
  <c r="S1493" i="1"/>
  <c r="T1493" i="1"/>
  <c r="U1493" i="1" s="1"/>
  <c r="S1494" i="1"/>
  <c r="T1494" i="1"/>
  <c r="U1494" i="1" s="1"/>
  <c r="S1495" i="1"/>
  <c r="T1495" i="1"/>
  <c r="S1496" i="1"/>
  <c r="T1496" i="1"/>
  <c r="U1496" i="1" s="1"/>
  <c r="S1497" i="1"/>
  <c r="T1497" i="1"/>
  <c r="U1497" i="1" s="1"/>
  <c r="S1498" i="1"/>
  <c r="T1498" i="1"/>
  <c r="U1498" i="1" s="1"/>
  <c r="S1499" i="1"/>
  <c r="T1499" i="1"/>
  <c r="U1499" i="1" s="1"/>
  <c r="S1500" i="1"/>
  <c r="T1500" i="1"/>
  <c r="U1500" i="1" s="1"/>
  <c r="S1501" i="1"/>
  <c r="T1501" i="1"/>
  <c r="U1501" i="1" s="1"/>
  <c r="S1502" i="1"/>
  <c r="T1502" i="1"/>
  <c r="U1502" i="1" s="1"/>
  <c r="S1503" i="1"/>
  <c r="T1503" i="1"/>
  <c r="S1504" i="1"/>
  <c r="T1504" i="1"/>
  <c r="U1504" i="1" s="1"/>
  <c r="S1505" i="1"/>
  <c r="T1505" i="1"/>
  <c r="U1505" i="1" s="1"/>
  <c r="S1506" i="1"/>
  <c r="T1506" i="1"/>
  <c r="U1506" i="1" s="1"/>
  <c r="S1507" i="1"/>
  <c r="T1507" i="1"/>
  <c r="U1507" i="1" s="1"/>
  <c r="S1508" i="1"/>
  <c r="T1508" i="1"/>
  <c r="U1508" i="1" s="1"/>
  <c r="S1509" i="1"/>
  <c r="T1509" i="1"/>
  <c r="U1509" i="1" s="1"/>
  <c r="S1510" i="1"/>
  <c r="T1510" i="1"/>
  <c r="U1510" i="1" s="1"/>
  <c r="S1511" i="1"/>
  <c r="T1511" i="1"/>
  <c r="S1512" i="1"/>
  <c r="T1512" i="1"/>
  <c r="U1512" i="1" s="1"/>
  <c r="S1513" i="1"/>
  <c r="T1513" i="1"/>
  <c r="U1513" i="1" s="1"/>
  <c r="S1514" i="1"/>
  <c r="T1514" i="1"/>
  <c r="U1514" i="1" s="1"/>
  <c r="S1515" i="1"/>
  <c r="T1515" i="1"/>
  <c r="U1515" i="1" s="1"/>
  <c r="S1516" i="1"/>
  <c r="T1516" i="1"/>
  <c r="U1516" i="1" s="1"/>
  <c r="S1517" i="1"/>
  <c r="T1517" i="1"/>
  <c r="U1517" i="1" s="1"/>
  <c r="S1518" i="1"/>
  <c r="T1518" i="1"/>
  <c r="U1518" i="1" s="1"/>
  <c r="S1519" i="1"/>
  <c r="T1519" i="1"/>
  <c r="S1520" i="1"/>
  <c r="T1520" i="1"/>
  <c r="U1520" i="1" s="1"/>
  <c r="S1521" i="1"/>
  <c r="T1521" i="1"/>
  <c r="U1521" i="1" s="1"/>
  <c r="S1522" i="1"/>
  <c r="T1522" i="1"/>
  <c r="U1522" i="1" s="1"/>
  <c r="S1523" i="1"/>
  <c r="T1523" i="1"/>
  <c r="U1523" i="1" s="1"/>
  <c r="S1524" i="1"/>
  <c r="T1524" i="1"/>
  <c r="U1524" i="1" s="1"/>
  <c r="S1525" i="1"/>
  <c r="T1525" i="1"/>
  <c r="U1525" i="1" s="1"/>
  <c r="S1526" i="1"/>
  <c r="T1526" i="1"/>
  <c r="U1526" i="1" s="1"/>
  <c r="S1527" i="1"/>
  <c r="T1527" i="1"/>
  <c r="S1528" i="1"/>
  <c r="T1528" i="1"/>
  <c r="U1528" i="1" s="1"/>
  <c r="S1529" i="1"/>
  <c r="T1529" i="1"/>
  <c r="U1529" i="1" s="1"/>
  <c r="S1530" i="1"/>
  <c r="T1530" i="1"/>
  <c r="U1530" i="1" s="1"/>
  <c r="S1531" i="1"/>
  <c r="T1531" i="1"/>
  <c r="U1531" i="1" s="1"/>
  <c r="S1532" i="1"/>
  <c r="T1532" i="1"/>
  <c r="U1532" i="1" s="1"/>
  <c r="S1533" i="1"/>
  <c r="T1533" i="1"/>
  <c r="U1533" i="1" s="1"/>
  <c r="S1534" i="1"/>
  <c r="T1534" i="1"/>
  <c r="U1534" i="1" s="1"/>
  <c r="S1535" i="1"/>
  <c r="T1535" i="1"/>
  <c r="S1536" i="1"/>
  <c r="T1536" i="1"/>
  <c r="U1536" i="1" s="1"/>
  <c r="S1537" i="1"/>
  <c r="T1537" i="1"/>
  <c r="U1537" i="1" s="1"/>
  <c r="S1538" i="1"/>
  <c r="T1538" i="1"/>
  <c r="U1538" i="1" s="1"/>
  <c r="S1539" i="1"/>
  <c r="T1539" i="1"/>
  <c r="U1539" i="1" s="1"/>
  <c r="S1540" i="1"/>
  <c r="T1540" i="1"/>
  <c r="U1540" i="1" s="1"/>
  <c r="S1541" i="1"/>
  <c r="T1541" i="1"/>
  <c r="U1541" i="1" s="1"/>
  <c r="S1542" i="1"/>
  <c r="T1542" i="1"/>
  <c r="U1542" i="1" s="1"/>
  <c r="S1543" i="1"/>
  <c r="T1543" i="1"/>
  <c r="S1544" i="1"/>
  <c r="T1544" i="1"/>
  <c r="U1544" i="1" s="1"/>
  <c r="S1545" i="1"/>
  <c r="T1545" i="1"/>
  <c r="U1545" i="1" s="1"/>
  <c r="S1546" i="1"/>
  <c r="T1546" i="1"/>
  <c r="U1546" i="1" s="1"/>
  <c r="S1547" i="1"/>
  <c r="T1547" i="1"/>
  <c r="U1547" i="1" s="1"/>
  <c r="S1548" i="1"/>
  <c r="T1548" i="1"/>
  <c r="U1548" i="1" s="1"/>
  <c r="S1549" i="1"/>
  <c r="T1549" i="1"/>
  <c r="U1549" i="1" s="1"/>
  <c r="S1550" i="1"/>
  <c r="T1550" i="1"/>
  <c r="U1550" i="1" s="1"/>
  <c r="S1551" i="1"/>
  <c r="T1551" i="1"/>
  <c r="S1552" i="1"/>
  <c r="T1552" i="1"/>
  <c r="U1552" i="1" s="1"/>
  <c r="S1553" i="1"/>
  <c r="T1553" i="1"/>
  <c r="U1553" i="1" s="1"/>
  <c r="S1554" i="1"/>
  <c r="T1554" i="1"/>
  <c r="U1554" i="1" s="1"/>
  <c r="S1555" i="1"/>
  <c r="T1555" i="1"/>
  <c r="U1555" i="1" s="1"/>
  <c r="S1556" i="1"/>
  <c r="T1556" i="1"/>
  <c r="U1556" i="1" s="1"/>
  <c r="S1557" i="1"/>
  <c r="T1557" i="1"/>
  <c r="U1557" i="1" s="1"/>
  <c r="S1558" i="1"/>
  <c r="T1558" i="1"/>
  <c r="U1558" i="1" s="1"/>
  <c r="S1559" i="1"/>
  <c r="T1559" i="1"/>
  <c r="S1560" i="1"/>
  <c r="T1560" i="1"/>
  <c r="U1560" i="1" s="1"/>
  <c r="S1561" i="1"/>
  <c r="T1561" i="1"/>
  <c r="U1561" i="1" s="1"/>
  <c r="S1562" i="1"/>
  <c r="T1562" i="1"/>
  <c r="U1562" i="1" s="1"/>
  <c r="S1563" i="1"/>
  <c r="T1563" i="1"/>
  <c r="U1563" i="1" s="1"/>
  <c r="S1564" i="1"/>
  <c r="T1564" i="1"/>
  <c r="U1564" i="1" s="1"/>
  <c r="S1565" i="1"/>
  <c r="T1565" i="1"/>
  <c r="U1565" i="1" s="1"/>
  <c r="S1566" i="1"/>
  <c r="T1566" i="1"/>
  <c r="U1566" i="1" s="1"/>
  <c r="S1567" i="1"/>
  <c r="T1567" i="1"/>
  <c r="S1568" i="1"/>
  <c r="T1568" i="1"/>
  <c r="U1568" i="1" s="1"/>
  <c r="S1569" i="1"/>
  <c r="T1569" i="1"/>
  <c r="U1569" i="1" s="1"/>
  <c r="S1570" i="1"/>
  <c r="T1570" i="1"/>
  <c r="U1570" i="1" s="1"/>
  <c r="S1571" i="1"/>
  <c r="T1571" i="1"/>
  <c r="U1571" i="1" s="1"/>
  <c r="S1572" i="1"/>
  <c r="T1572" i="1"/>
  <c r="U1572" i="1" s="1"/>
  <c r="S1573" i="1"/>
  <c r="T1573" i="1"/>
  <c r="U1573" i="1" s="1"/>
  <c r="S1574" i="1"/>
  <c r="T1574" i="1"/>
  <c r="U1574" i="1" s="1"/>
  <c r="S1575" i="1"/>
  <c r="T1575" i="1"/>
  <c r="S1576" i="1"/>
  <c r="T1576" i="1"/>
  <c r="U1576" i="1" s="1"/>
  <c r="S1577" i="1"/>
  <c r="T1577" i="1"/>
  <c r="U1577" i="1" s="1"/>
  <c r="S1578" i="1"/>
  <c r="T1578" i="1"/>
  <c r="U1578" i="1" s="1"/>
  <c r="S1579" i="1"/>
  <c r="T1579" i="1"/>
  <c r="U1579" i="1" s="1"/>
  <c r="S1580" i="1"/>
  <c r="T1580" i="1"/>
  <c r="U1580" i="1" s="1"/>
  <c r="S1581" i="1"/>
  <c r="T1581" i="1"/>
  <c r="U1581" i="1" s="1"/>
  <c r="S1582" i="1"/>
  <c r="T1582" i="1"/>
  <c r="U1582" i="1" s="1"/>
  <c r="S1583" i="1"/>
  <c r="T1583" i="1"/>
  <c r="S1584" i="1"/>
  <c r="T1584" i="1"/>
  <c r="U1584" i="1" s="1"/>
  <c r="S1585" i="1"/>
  <c r="T1585" i="1"/>
  <c r="U1585" i="1" s="1"/>
  <c r="S1586" i="1"/>
  <c r="T1586" i="1"/>
  <c r="U1586" i="1" s="1"/>
  <c r="S1587" i="1"/>
  <c r="T1587" i="1"/>
  <c r="U1587" i="1" s="1"/>
  <c r="S1588" i="1"/>
  <c r="T1588" i="1"/>
  <c r="U1588" i="1" s="1"/>
  <c r="S1589" i="1"/>
  <c r="T1589" i="1"/>
  <c r="U1589" i="1" s="1"/>
  <c r="S1590" i="1"/>
  <c r="T1590" i="1"/>
  <c r="U1590" i="1" s="1"/>
  <c r="S1591" i="1"/>
  <c r="T1591" i="1"/>
  <c r="S1592" i="1"/>
  <c r="T1592" i="1"/>
  <c r="U1592" i="1" s="1"/>
  <c r="S1593" i="1"/>
  <c r="T1593" i="1"/>
  <c r="U1593" i="1" s="1"/>
  <c r="S1594" i="1"/>
  <c r="T1594" i="1"/>
  <c r="U1594" i="1" s="1"/>
  <c r="S1595" i="1"/>
  <c r="T1595" i="1"/>
  <c r="U1595" i="1" s="1"/>
  <c r="S1596" i="1"/>
  <c r="T1596" i="1"/>
  <c r="U1596" i="1" s="1"/>
  <c r="S1597" i="1"/>
  <c r="T1597" i="1"/>
  <c r="U1597" i="1" s="1"/>
  <c r="S1598" i="1"/>
  <c r="T1598" i="1"/>
  <c r="U1598" i="1" s="1"/>
  <c r="S1599" i="1"/>
  <c r="T1599" i="1"/>
  <c r="S1600" i="1"/>
  <c r="T1600" i="1"/>
  <c r="U1600" i="1" s="1"/>
  <c r="S1601" i="1"/>
  <c r="T1601" i="1"/>
  <c r="U1601" i="1" s="1"/>
  <c r="S1602" i="1"/>
  <c r="T1602" i="1"/>
  <c r="U1602" i="1" s="1"/>
  <c r="S1603" i="1"/>
  <c r="T1603" i="1"/>
  <c r="U1603" i="1" s="1"/>
  <c r="S1604" i="1"/>
  <c r="T1604" i="1"/>
  <c r="U1604" i="1" s="1"/>
  <c r="S1605" i="1"/>
  <c r="T1605" i="1"/>
  <c r="U1605" i="1" s="1"/>
  <c r="S1606" i="1"/>
  <c r="T1606" i="1"/>
  <c r="U1606" i="1" s="1"/>
  <c r="S1607" i="1"/>
  <c r="T1607" i="1"/>
  <c r="S1608" i="1"/>
  <c r="T1608" i="1"/>
  <c r="U1608" i="1" s="1"/>
  <c r="S1609" i="1"/>
  <c r="T1609" i="1"/>
  <c r="U1609" i="1" s="1"/>
  <c r="S1610" i="1"/>
  <c r="T1610" i="1"/>
  <c r="U1610" i="1" s="1"/>
  <c r="S1611" i="1"/>
  <c r="T1611" i="1"/>
  <c r="U1611" i="1" s="1"/>
  <c r="S1612" i="1"/>
  <c r="T1612" i="1"/>
  <c r="U1612" i="1" s="1"/>
  <c r="S1613" i="1"/>
  <c r="T1613" i="1"/>
  <c r="U1613" i="1" s="1"/>
  <c r="S1614" i="1"/>
  <c r="T1614" i="1"/>
  <c r="U1614" i="1" s="1"/>
  <c r="S1615" i="1"/>
  <c r="T1615" i="1"/>
  <c r="S1616" i="1"/>
  <c r="T1616" i="1"/>
  <c r="U1616" i="1" s="1"/>
  <c r="S1617" i="1"/>
  <c r="T1617" i="1"/>
  <c r="U1617" i="1" s="1"/>
  <c r="S1618" i="1"/>
  <c r="T1618" i="1"/>
  <c r="U1618" i="1" s="1"/>
  <c r="S1619" i="1"/>
  <c r="T1619" i="1"/>
  <c r="U1619" i="1" s="1"/>
  <c r="S1620" i="1"/>
  <c r="T1620" i="1"/>
  <c r="U1620" i="1" s="1"/>
  <c r="S1621" i="1"/>
  <c r="T1621" i="1"/>
  <c r="U1621" i="1" s="1"/>
  <c r="S1622" i="1"/>
  <c r="T1622" i="1"/>
  <c r="U1622" i="1" s="1"/>
  <c r="S1623" i="1"/>
  <c r="T1623" i="1"/>
  <c r="S1624" i="1"/>
  <c r="T1624" i="1"/>
  <c r="U1624" i="1" s="1"/>
  <c r="S1625" i="1"/>
  <c r="T1625" i="1"/>
  <c r="U1625" i="1" s="1"/>
  <c r="S1626" i="1"/>
  <c r="T1626" i="1"/>
  <c r="U1626" i="1" s="1"/>
  <c r="S1627" i="1"/>
  <c r="T1627" i="1"/>
  <c r="U1627" i="1" s="1"/>
  <c r="S1628" i="1"/>
  <c r="T1628" i="1"/>
  <c r="U1628" i="1" s="1"/>
  <c r="S1629" i="1"/>
  <c r="T1629" i="1"/>
  <c r="U1629" i="1" s="1"/>
  <c r="S1630" i="1"/>
  <c r="T1630" i="1"/>
  <c r="U1630" i="1" s="1"/>
  <c r="S1631" i="1"/>
  <c r="T1631" i="1"/>
  <c r="S1632" i="1"/>
  <c r="T1632" i="1"/>
  <c r="U1632" i="1" s="1"/>
  <c r="S1633" i="1"/>
  <c r="T1633" i="1"/>
  <c r="U1633" i="1" s="1"/>
  <c r="S1634" i="1"/>
  <c r="T1634" i="1"/>
  <c r="U1634" i="1" s="1"/>
  <c r="S1635" i="1"/>
  <c r="T1635" i="1"/>
  <c r="U1635" i="1" s="1"/>
  <c r="S1636" i="1"/>
  <c r="T1636" i="1"/>
  <c r="U1636" i="1" s="1"/>
  <c r="S1637" i="1"/>
  <c r="T1637" i="1"/>
  <c r="U1637" i="1" s="1"/>
  <c r="S1638" i="1"/>
  <c r="T1638" i="1"/>
  <c r="U1638" i="1" s="1"/>
  <c r="S1639" i="1"/>
  <c r="T1639" i="1"/>
  <c r="S1640" i="1"/>
  <c r="T1640" i="1"/>
  <c r="U1640" i="1" s="1"/>
  <c r="S1641" i="1"/>
  <c r="T1641" i="1"/>
  <c r="U1641" i="1" s="1"/>
  <c r="S1642" i="1"/>
  <c r="T1642" i="1"/>
  <c r="U1642" i="1" s="1"/>
  <c r="S1643" i="1"/>
  <c r="T1643" i="1"/>
  <c r="U1643" i="1" s="1"/>
  <c r="S1644" i="1"/>
  <c r="T1644" i="1"/>
  <c r="U1644" i="1" s="1"/>
  <c r="S1645" i="1"/>
  <c r="T1645" i="1"/>
  <c r="U1645" i="1" s="1"/>
  <c r="S1646" i="1"/>
  <c r="T1646" i="1"/>
  <c r="U1646" i="1" s="1"/>
  <c r="S1647" i="1"/>
  <c r="T1647" i="1"/>
  <c r="S1648" i="1"/>
  <c r="T1648" i="1"/>
  <c r="U1648" i="1" s="1"/>
  <c r="S1649" i="1"/>
  <c r="T1649" i="1"/>
  <c r="U1649" i="1" s="1"/>
  <c r="S1650" i="1"/>
  <c r="T1650" i="1"/>
  <c r="U1650" i="1" s="1"/>
  <c r="S1651" i="1"/>
  <c r="T1651" i="1"/>
  <c r="U1651" i="1" s="1"/>
  <c r="S1652" i="1"/>
  <c r="T1652" i="1"/>
  <c r="U1652" i="1" s="1"/>
  <c r="S1653" i="1"/>
  <c r="T1653" i="1"/>
  <c r="U1653" i="1" s="1"/>
  <c r="S1654" i="1"/>
  <c r="T1654" i="1"/>
  <c r="U1654" i="1" s="1"/>
  <c r="S1655" i="1"/>
  <c r="T1655" i="1"/>
  <c r="S1656" i="1"/>
  <c r="T1656" i="1"/>
  <c r="U1656" i="1" s="1"/>
  <c r="S1657" i="1"/>
  <c r="T1657" i="1"/>
  <c r="U1657" i="1" s="1"/>
  <c r="S1658" i="1"/>
  <c r="T1658" i="1"/>
  <c r="U1658" i="1" s="1"/>
  <c r="S1659" i="1"/>
  <c r="T1659" i="1"/>
  <c r="U1659" i="1" s="1"/>
  <c r="S1660" i="1"/>
  <c r="T1660" i="1"/>
  <c r="U1660" i="1" s="1"/>
  <c r="S1661" i="1"/>
  <c r="T1661" i="1"/>
  <c r="U1661" i="1" s="1"/>
  <c r="S1662" i="1"/>
  <c r="T1662" i="1"/>
  <c r="U1662" i="1" s="1"/>
  <c r="S1663" i="1"/>
  <c r="T1663" i="1"/>
  <c r="S1664" i="1"/>
  <c r="T1664" i="1"/>
  <c r="U1664" i="1" s="1"/>
  <c r="S1665" i="1"/>
  <c r="T1665" i="1"/>
  <c r="U1665" i="1" s="1"/>
  <c r="S1666" i="1"/>
  <c r="T1666" i="1"/>
  <c r="U1666" i="1" s="1"/>
  <c r="S1667" i="1"/>
  <c r="T1667" i="1"/>
  <c r="U1667" i="1" s="1"/>
  <c r="S1668" i="1"/>
  <c r="T1668" i="1"/>
  <c r="U1668" i="1" s="1"/>
  <c r="S1669" i="1"/>
  <c r="T1669" i="1"/>
  <c r="U1669" i="1" s="1"/>
  <c r="S1670" i="1"/>
  <c r="T1670" i="1"/>
  <c r="U1670" i="1" s="1"/>
  <c r="S1671" i="1"/>
  <c r="T1671" i="1"/>
  <c r="S1672" i="1"/>
  <c r="T1672" i="1"/>
  <c r="U1672" i="1" s="1"/>
  <c r="S1673" i="1"/>
  <c r="T1673" i="1"/>
  <c r="U1673" i="1" s="1"/>
  <c r="S1674" i="1"/>
  <c r="T1674" i="1"/>
  <c r="U1674" i="1" s="1"/>
  <c r="S1675" i="1"/>
  <c r="T1675" i="1"/>
  <c r="U1675" i="1" s="1"/>
  <c r="S1676" i="1"/>
  <c r="T1676" i="1"/>
  <c r="U1676" i="1" s="1"/>
  <c r="S1677" i="1"/>
  <c r="T1677" i="1"/>
  <c r="U1677" i="1" s="1"/>
  <c r="S1678" i="1"/>
  <c r="T1678" i="1"/>
  <c r="U1678" i="1" s="1"/>
  <c r="S1679" i="1"/>
  <c r="T1679" i="1"/>
  <c r="S1680" i="1"/>
  <c r="T1680" i="1"/>
  <c r="U1680" i="1" s="1"/>
  <c r="S1681" i="1"/>
  <c r="T1681" i="1"/>
  <c r="U1681" i="1" s="1"/>
  <c r="S1682" i="1"/>
  <c r="T1682" i="1"/>
  <c r="U1682" i="1" s="1"/>
  <c r="S1683" i="1"/>
  <c r="T1683" i="1"/>
  <c r="U1683" i="1" s="1"/>
  <c r="S1684" i="1"/>
  <c r="T1684" i="1"/>
  <c r="U1684" i="1" s="1"/>
  <c r="S1685" i="1"/>
  <c r="T1685" i="1"/>
  <c r="U1685" i="1" s="1"/>
  <c r="S1686" i="1"/>
  <c r="T1686" i="1"/>
  <c r="U1686" i="1" s="1"/>
  <c r="S1687" i="1"/>
  <c r="T1687" i="1"/>
  <c r="S1688" i="1"/>
  <c r="T1688" i="1"/>
  <c r="U1688" i="1" s="1"/>
  <c r="S1689" i="1"/>
  <c r="T1689" i="1"/>
  <c r="U1689" i="1" s="1"/>
  <c r="S1690" i="1"/>
  <c r="T1690" i="1"/>
  <c r="U1690" i="1" s="1"/>
  <c r="S1691" i="1"/>
  <c r="T1691" i="1"/>
  <c r="U1691" i="1" s="1"/>
  <c r="S1692" i="1"/>
  <c r="T1692" i="1"/>
  <c r="U1692" i="1" s="1"/>
  <c r="S1693" i="1"/>
  <c r="T1693" i="1"/>
  <c r="U1693" i="1" s="1"/>
  <c r="S1694" i="1"/>
  <c r="T1694" i="1"/>
  <c r="U1694" i="1" s="1"/>
  <c r="S1695" i="1"/>
  <c r="T1695" i="1"/>
  <c r="S1696" i="1"/>
  <c r="T1696" i="1"/>
  <c r="U1696" i="1" s="1"/>
  <c r="S1697" i="1"/>
  <c r="T1697" i="1"/>
  <c r="U1697" i="1" s="1"/>
  <c r="S1698" i="1"/>
  <c r="T1698" i="1"/>
  <c r="U1698" i="1" s="1"/>
  <c r="S1699" i="1"/>
  <c r="T1699" i="1"/>
  <c r="U1699" i="1" s="1"/>
  <c r="S1700" i="1"/>
  <c r="T1700" i="1"/>
  <c r="U1700" i="1" s="1"/>
  <c r="S1701" i="1"/>
  <c r="T1701" i="1"/>
  <c r="U1701" i="1" s="1"/>
  <c r="S1702" i="1"/>
  <c r="T1702" i="1"/>
  <c r="U1702" i="1" s="1"/>
  <c r="S1703" i="1"/>
  <c r="T1703" i="1"/>
  <c r="S1704" i="1"/>
  <c r="T1704" i="1"/>
  <c r="U1704" i="1" s="1"/>
  <c r="S1705" i="1"/>
  <c r="T1705" i="1"/>
  <c r="U1705" i="1" s="1"/>
  <c r="S1706" i="1"/>
  <c r="T1706" i="1"/>
  <c r="U1706" i="1" s="1"/>
  <c r="S1707" i="1"/>
  <c r="T1707" i="1"/>
  <c r="U1707" i="1" s="1"/>
  <c r="S1708" i="1"/>
  <c r="T1708" i="1"/>
  <c r="U1708" i="1" s="1"/>
  <c r="S1709" i="1"/>
  <c r="T1709" i="1"/>
  <c r="U1709" i="1" s="1"/>
  <c r="S1710" i="1"/>
  <c r="T1710" i="1"/>
  <c r="U1710" i="1" s="1"/>
  <c r="S1711" i="1"/>
  <c r="T1711" i="1"/>
  <c r="S1712" i="1"/>
  <c r="T1712" i="1"/>
  <c r="U1712" i="1" s="1"/>
  <c r="S1713" i="1"/>
  <c r="T1713" i="1"/>
  <c r="U1713" i="1" s="1"/>
  <c r="S1714" i="1"/>
  <c r="T1714" i="1"/>
  <c r="U1714" i="1" s="1"/>
  <c r="S1715" i="1"/>
  <c r="T1715" i="1"/>
  <c r="U1715" i="1" s="1"/>
  <c r="S1716" i="1"/>
  <c r="T1716" i="1"/>
  <c r="U1716" i="1" s="1"/>
  <c r="S1717" i="1"/>
  <c r="T1717" i="1"/>
  <c r="U1717" i="1" s="1"/>
  <c r="S1718" i="1"/>
  <c r="T1718" i="1"/>
  <c r="U1718" i="1" s="1"/>
  <c r="S1719" i="1"/>
  <c r="T1719" i="1"/>
  <c r="S1720" i="1"/>
  <c r="T1720" i="1"/>
  <c r="U1720" i="1" s="1"/>
  <c r="S1721" i="1"/>
  <c r="T1721" i="1"/>
  <c r="U1721" i="1" s="1"/>
  <c r="S1722" i="1"/>
  <c r="T1722" i="1"/>
  <c r="U1722" i="1" s="1"/>
  <c r="S1723" i="1"/>
  <c r="T1723" i="1"/>
  <c r="U1723" i="1" s="1"/>
  <c r="S1724" i="1"/>
  <c r="T1724" i="1"/>
  <c r="U1724" i="1" s="1"/>
  <c r="S1725" i="1"/>
  <c r="T1725" i="1"/>
  <c r="U1725" i="1" s="1"/>
  <c r="S1726" i="1"/>
  <c r="T1726" i="1"/>
  <c r="U1726" i="1" s="1"/>
  <c r="S1727" i="1"/>
  <c r="T1727" i="1"/>
  <c r="S1728" i="1"/>
  <c r="T1728" i="1"/>
  <c r="U1728" i="1" s="1"/>
  <c r="S1729" i="1"/>
  <c r="T1729" i="1"/>
  <c r="U1729" i="1" s="1"/>
  <c r="S1730" i="1"/>
  <c r="T1730" i="1"/>
  <c r="U1730" i="1" s="1"/>
  <c r="S1731" i="1"/>
  <c r="T1731" i="1"/>
  <c r="U1731" i="1" s="1"/>
  <c r="S1732" i="1"/>
  <c r="T1732" i="1"/>
  <c r="U1732" i="1" s="1"/>
  <c r="S1733" i="1"/>
  <c r="T1733" i="1"/>
  <c r="U1733" i="1" s="1"/>
  <c r="S1734" i="1"/>
  <c r="T1734" i="1"/>
  <c r="U1734" i="1" s="1"/>
  <c r="S1735" i="1"/>
  <c r="T1735" i="1"/>
  <c r="S1736" i="1"/>
  <c r="T1736" i="1"/>
  <c r="U1736" i="1" s="1"/>
  <c r="S1737" i="1"/>
  <c r="T1737" i="1"/>
  <c r="U1737" i="1" s="1"/>
  <c r="S1738" i="1"/>
  <c r="T1738" i="1"/>
  <c r="U1738" i="1" s="1"/>
  <c r="S1739" i="1"/>
  <c r="T1739" i="1"/>
  <c r="U1739" i="1" s="1"/>
  <c r="S1740" i="1"/>
  <c r="T1740" i="1"/>
  <c r="U1740" i="1" s="1"/>
  <c r="S1741" i="1"/>
  <c r="T1741" i="1"/>
  <c r="U1741" i="1" s="1"/>
  <c r="S1742" i="1"/>
  <c r="T1742" i="1"/>
  <c r="U1742" i="1" s="1"/>
  <c r="S1743" i="1"/>
  <c r="T1743" i="1"/>
  <c r="S1744" i="1"/>
  <c r="T1744" i="1"/>
  <c r="U1744" i="1" s="1"/>
  <c r="S1745" i="1"/>
  <c r="T1745" i="1"/>
  <c r="U1745" i="1" s="1"/>
  <c r="S1746" i="1"/>
  <c r="T1746" i="1"/>
  <c r="U1746" i="1" s="1"/>
  <c r="S1747" i="1"/>
  <c r="T1747" i="1"/>
  <c r="U1747" i="1" s="1"/>
  <c r="S1748" i="1"/>
  <c r="T1748" i="1"/>
  <c r="U1748" i="1" s="1"/>
  <c r="S1749" i="1"/>
  <c r="T1749" i="1"/>
  <c r="U1749" i="1" s="1"/>
  <c r="S1750" i="1"/>
  <c r="T1750" i="1"/>
  <c r="U1750" i="1" s="1"/>
  <c r="S1751" i="1"/>
  <c r="T1751" i="1"/>
  <c r="S1752" i="1"/>
  <c r="T1752" i="1"/>
  <c r="U1752" i="1" s="1"/>
  <c r="S1753" i="1"/>
  <c r="T1753" i="1"/>
  <c r="U1753" i="1" s="1"/>
  <c r="S1754" i="1"/>
  <c r="T1754" i="1"/>
  <c r="U1754" i="1" s="1"/>
  <c r="S1755" i="1"/>
  <c r="T1755" i="1"/>
  <c r="U1755" i="1" s="1"/>
  <c r="S1756" i="1"/>
  <c r="T1756" i="1"/>
  <c r="U1756" i="1" s="1"/>
  <c r="S1757" i="1"/>
  <c r="T1757" i="1"/>
  <c r="U1757" i="1" s="1"/>
  <c r="S1758" i="1"/>
  <c r="T1758" i="1"/>
  <c r="U1758" i="1" s="1"/>
  <c r="S1759" i="1"/>
  <c r="T1759" i="1"/>
  <c r="S1760" i="1"/>
  <c r="T1760" i="1"/>
  <c r="U1760" i="1" s="1"/>
  <c r="S1761" i="1"/>
  <c r="T1761" i="1"/>
  <c r="U1761" i="1" s="1"/>
  <c r="S1762" i="1"/>
  <c r="T1762" i="1"/>
  <c r="U1762" i="1" s="1"/>
  <c r="S1763" i="1"/>
  <c r="T1763" i="1"/>
  <c r="U1763" i="1" s="1"/>
  <c r="S1764" i="1"/>
  <c r="T1764" i="1"/>
  <c r="U1764" i="1" s="1"/>
  <c r="S1765" i="1"/>
  <c r="T1765" i="1"/>
  <c r="U1765" i="1" s="1"/>
  <c r="S1766" i="1"/>
  <c r="T1766" i="1"/>
  <c r="U1766" i="1" s="1"/>
  <c r="S1767" i="1"/>
  <c r="T1767" i="1"/>
  <c r="S1768" i="1"/>
  <c r="T1768" i="1"/>
  <c r="U1768" i="1" s="1"/>
  <c r="S1769" i="1"/>
  <c r="T1769" i="1"/>
  <c r="U1769" i="1" s="1"/>
  <c r="S1770" i="1"/>
  <c r="T1770" i="1"/>
  <c r="U1770" i="1" s="1"/>
  <c r="S1771" i="1"/>
  <c r="T1771" i="1"/>
  <c r="U1771" i="1" s="1"/>
  <c r="S1772" i="1"/>
  <c r="T1772" i="1"/>
  <c r="U1772" i="1" s="1"/>
  <c r="S1773" i="1"/>
  <c r="T1773" i="1"/>
  <c r="U1773" i="1" s="1"/>
  <c r="S1774" i="1"/>
  <c r="T1774" i="1"/>
  <c r="U1774" i="1" s="1"/>
  <c r="S1775" i="1"/>
  <c r="T1775" i="1"/>
  <c r="S1776" i="1"/>
  <c r="T1776" i="1"/>
  <c r="U1776" i="1" s="1"/>
  <c r="S1777" i="1"/>
  <c r="T1777" i="1"/>
  <c r="U1777" i="1" s="1"/>
  <c r="S1778" i="1"/>
  <c r="T1778" i="1"/>
  <c r="U1778" i="1" s="1"/>
  <c r="S1779" i="1"/>
  <c r="T1779" i="1"/>
  <c r="U1779" i="1" s="1"/>
  <c r="S1780" i="1"/>
  <c r="T1780" i="1"/>
  <c r="U1780" i="1" s="1"/>
  <c r="S1781" i="1"/>
  <c r="T1781" i="1"/>
  <c r="U1781" i="1" s="1"/>
  <c r="S1782" i="1"/>
  <c r="T1782" i="1"/>
  <c r="U1782" i="1" s="1"/>
  <c r="S1783" i="1"/>
  <c r="T1783" i="1"/>
  <c r="S1784" i="1"/>
  <c r="T1784" i="1"/>
  <c r="U1784" i="1" s="1"/>
  <c r="S1785" i="1"/>
  <c r="T1785" i="1"/>
  <c r="U1785" i="1" s="1"/>
  <c r="S1786" i="1"/>
  <c r="T1786" i="1"/>
  <c r="U1786" i="1" s="1"/>
  <c r="S1787" i="1"/>
  <c r="T1787" i="1"/>
  <c r="U1787" i="1" s="1"/>
  <c r="S1788" i="1"/>
  <c r="T1788" i="1"/>
  <c r="U1788" i="1" s="1"/>
  <c r="S1789" i="1"/>
  <c r="T1789" i="1"/>
  <c r="U1789" i="1" s="1"/>
  <c r="S1790" i="1"/>
  <c r="T1790" i="1"/>
  <c r="U1790" i="1" s="1"/>
  <c r="S1791" i="1"/>
  <c r="T1791" i="1"/>
  <c r="S1792" i="1"/>
  <c r="T1792" i="1"/>
  <c r="U1792" i="1" s="1"/>
  <c r="S1793" i="1"/>
  <c r="T1793" i="1"/>
  <c r="U1793" i="1" s="1"/>
  <c r="S1794" i="1"/>
  <c r="T1794" i="1"/>
  <c r="U1794" i="1" s="1"/>
  <c r="S1795" i="1"/>
  <c r="T1795" i="1"/>
  <c r="U1795" i="1" s="1"/>
  <c r="S1796" i="1"/>
  <c r="T1796" i="1"/>
  <c r="U1796" i="1" s="1"/>
  <c r="S1797" i="1"/>
  <c r="T1797" i="1"/>
  <c r="U1797" i="1" s="1"/>
  <c r="S1798" i="1"/>
  <c r="T1798" i="1"/>
  <c r="U1798" i="1" s="1"/>
  <c r="S1799" i="1"/>
  <c r="T1799" i="1"/>
  <c r="S1800" i="1"/>
  <c r="T1800" i="1"/>
  <c r="U1800" i="1" s="1"/>
  <c r="S1801" i="1"/>
  <c r="T1801" i="1"/>
  <c r="U1801" i="1" s="1"/>
  <c r="S1802" i="1"/>
  <c r="T1802" i="1"/>
  <c r="U1802" i="1" s="1"/>
  <c r="S1803" i="1"/>
  <c r="T1803" i="1"/>
  <c r="U1803" i="1" s="1"/>
  <c r="S1804" i="1"/>
  <c r="T1804" i="1"/>
  <c r="U1804" i="1" s="1"/>
  <c r="S1805" i="1"/>
  <c r="T1805" i="1"/>
  <c r="U1805" i="1" s="1"/>
  <c r="S1806" i="1"/>
  <c r="T1806" i="1"/>
  <c r="U1806" i="1" s="1"/>
  <c r="S1807" i="1"/>
  <c r="T1807" i="1"/>
  <c r="S1808" i="1"/>
  <c r="T1808" i="1"/>
  <c r="U1808" i="1" s="1"/>
  <c r="S1809" i="1"/>
  <c r="T1809" i="1"/>
  <c r="U1809" i="1" s="1"/>
  <c r="S1810" i="1"/>
  <c r="T1810" i="1"/>
  <c r="U1810" i="1" s="1"/>
  <c r="S1811" i="1"/>
  <c r="T1811" i="1"/>
  <c r="U1811" i="1" s="1"/>
  <c r="S1812" i="1"/>
  <c r="T1812" i="1"/>
  <c r="U1812" i="1" s="1"/>
  <c r="S1813" i="1"/>
  <c r="T1813" i="1"/>
  <c r="U1813" i="1" s="1"/>
  <c r="S1814" i="1"/>
  <c r="T1814" i="1"/>
  <c r="U1814" i="1" s="1"/>
  <c r="S1815" i="1"/>
  <c r="T1815" i="1"/>
  <c r="S1816" i="1"/>
  <c r="T1816" i="1"/>
  <c r="U1816" i="1" s="1"/>
  <c r="S1817" i="1"/>
  <c r="T1817" i="1"/>
  <c r="U1817" i="1" s="1"/>
  <c r="S1818" i="1"/>
  <c r="T1818" i="1"/>
  <c r="U1818" i="1" s="1"/>
  <c r="S1819" i="1"/>
  <c r="T1819" i="1"/>
  <c r="U1819" i="1" s="1"/>
  <c r="S1820" i="1"/>
  <c r="T1820" i="1"/>
  <c r="U1820" i="1" s="1"/>
  <c r="S1821" i="1"/>
  <c r="T1821" i="1"/>
  <c r="U1821" i="1" s="1"/>
  <c r="S1822" i="1"/>
  <c r="T1822" i="1"/>
  <c r="U1822" i="1" s="1"/>
  <c r="S1823" i="1"/>
  <c r="T1823" i="1"/>
  <c r="S1824" i="1"/>
  <c r="T1824" i="1"/>
  <c r="U1824" i="1" s="1"/>
  <c r="S1825" i="1"/>
  <c r="T1825" i="1"/>
  <c r="U1825" i="1" s="1"/>
  <c r="S1826" i="1"/>
  <c r="T1826" i="1"/>
  <c r="U1826" i="1" s="1"/>
  <c r="S1827" i="1"/>
  <c r="T1827" i="1"/>
  <c r="U1827" i="1" s="1"/>
  <c r="S1828" i="1"/>
  <c r="T1828" i="1"/>
  <c r="U1828" i="1" s="1"/>
  <c r="S1829" i="1"/>
  <c r="T1829" i="1"/>
  <c r="U1829" i="1" s="1"/>
  <c r="S1830" i="1"/>
  <c r="T1830" i="1"/>
  <c r="U1830" i="1" s="1"/>
  <c r="S1831" i="1"/>
  <c r="T1831" i="1"/>
  <c r="S1832" i="1"/>
  <c r="T1832" i="1"/>
  <c r="U1832" i="1" s="1"/>
  <c r="S1833" i="1"/>
  <c r="T1833" i="1"/>
  <c r="U1833" i="1" s="1"/>
  <c r="S1834" i="1"/>
  <c r="T1834" i="1"/>
  <c r="U1834" i="1" s="1"/>
  <c r="S1835" i="1"/>
  <c r="T1835" i="1"/>
  <c r="U1835" i="1" s="1"/>
  <c r="S1836" i="1"/>
  <c r="T1836" i="1"/>
  <c r="U1836" i="1" s="1"/>
  <c r="S1837" i="1"/>
  <c r="T1837" i="1"/>
  <c r="U1837" i="1" s="1"/>
  <c r="S1838" i="1"/>
  <c r="T1838" i="1"/>
  <c r="U1838" i="1" s="1"/>
  <c r="S1839" i="1"/>
  <c r="T1839" i="1"/>
  <c r="S1840" i="1"/>
  <c r="T1840" i="1"/>
  <c r="U1840" i="1" s="1"/>
  <c r="S1841" i="1"/>
  <c r="T1841" i="1"/>
  <c r="U1841" i="1" s="1"/>
  <c r="S1842" i="1"/>
  <c r="T1842" i="1"/>
  <c r="U1842" i="1" s="1"/>
  <c r="S1843" i="1"/>
  <c r="T1843" i="1"/>
  <c r="U1843" i="1" s="1"/>
  <c r="S1844" i="1"/>
  <c r="T1844" i="1"/>
  <c r="U1844" i="1" s="1"/>
  <c r="S1845" i="1"/>
  <c r="T1845" i="1"/>
  <c r="U1845" i="1" s="1"/>
  <c r="S1846" i="1"/>
  <c r="T1846" i="1"/>
  <c r="U1846" i="1" s="1"/>
  <c r="S1847" i="1"/>
  <c r="T1847" i="1"/>
  <c r="S1848" i="1"/>
  <c r="T1848" i="1"/>
  <c r="U1848" i="1" s="1"/>
  <c r="S1849" i="1"/>
  <c r="T1849" i="1"/>
  <c r="U1849" i="1" s="1"/>
  <c r="S1850" i="1"/>
  <c r="T1850" i="1"/>
  <c r="U1850" i="1" s="1"/>
  <c r="S1851" i="1"/>
  <c r="T1851" i="1"/>
  <c r="U1851" i="1" s="1"/>
  <c r="S1852" i="1"/>
  <c r="T1852" i="1"/>
  <c r="U1852" i="1" s="1"/>
  <c r="S1853" i="1"/>
  <c r="T1853" i="1"/>
  <c r="U1853" i="1" s="1"/>
  <c r="S1854" i="1"/>
  <c r="T1854" i="1"/>
  <c r="U1854" i="1" s="1"/>
  <c r="S1855" i="1"/>
  <c r="T1855" i="1"/>
  <c r="S1856" i="1"/>
  <c r="T1856" i="1"/>
  <c r="U1856" i="1" s="1"/>
  <c r="S1857" i="1"/>
  <c r="T1857" i="1"/>
  <c r="U1857" i="1" s="1"/>
  <c r="S1858" i="1"/>
  <c r="T1858" i="1"/>
  <c r="U1858" i="1" s="1"/>
  <c r="S1859" i="1"/>
  <c r="T1859" i="1"/>
  <c r="U1859" i="1" s="1"/>
  <c r="S1860" i="1"/>
  <c r="T1860" i="1"/>
  <c r="U1860" i="1" s="1"/>
  <c r="S1861" i="1"/>
  <c r="T1861" i="1"/>
  <c r="U1861" i="1" s="1"/>
  <c r="S1862" i="1"/>
  <c r="T1862" i="1"/>
  <c r="U1862" i="1" s="1"/>
  <c r="S1863" i="1"/>
  <c r="T1863" i="1"/>
  <c r="S1864" i="1"/>
  <c r="T1864" i="1"/>
  <c r="U1864" i="1" s="1"/>
  <c r="S1865" i="1"/>
  <c r="T1865" i="1"/>
  <c r="U1865" i="1" s="1"/>
  <c r="S1866" i="1"/>
  <c r="T1866" i="1"/>
  <c r="U1866" i="1" s="1"/>
  <c r="S1867" i="1"/>
  <c r="T1867" i="1"/>
  <c r="U1867" i="1" s="1"/>
  <c r="S1868" i="1"/>
  <c r="T1868" i="1"/>
  <c r="U1868" i="1" s="1"/>
  <c r="S1869" i="1"/>
  <c r="T1869" i="1"/>
  <c r="U1869" i="1" s="1"/>
  <c r="S1870" i="1"/>
  <c r="T1870" i="1"/>
  <c r="U1870" i="1" s="1"/>
  <c r="S1871" i="1"/>
  <c r="T1871" i="1"/>
  <c r="S1872" i="1"/>
  <c r="T1872" i="1"/>
  <c r="U1872" i="1" s="1"/>
  <c r="S1873" i="1"/>
  <c r="T1873" i="1"/>
  <c r="U1873" i="1" s="1"/>
  <c r="S1874" i="1"/>
  <c r="T1874" i="1"/>
  <c r="U1874" i="1" s="1"/>
  <c r="S1875" i="1"/>
  <c r="T1875" i="1"/>
  <c r="U1875" i="1" s="1"/>
  <c r="S1876" i="1"/>
  <c r="T1876" i="1"/>
  <c r="U1876" i="1" s="1"/>
  <c r="S1877" i="1"/>
  <c r="T1877" i="1"/>
  <c r="U1877" i="1" s="1"/>
  <c r="S1878" i="1"/>
  <c r="T1878" i="1"/>
  <c r="U1878" i="1" s="1"/>
  <c r="S1879" i="1"/>
  <c r="T1879" i="1"/>
  <c r="S1880" i="1"/>
  <c r="T1880" i="1"/>
  <c r="U1880" i="1" s="1"/>
  <c r="S1881" i="1"/>
  <c r="T1881" i="1"/>
  <c r="U1881" i="1" s="1"/>
  <c r="S1882" i="1"/>
  <c r="T1882" i="1"/>
  <c r="U1882" i="1" s="1"/>
  <c r="S1883" i="1"/>
  <c r="T1883" i="1"/>
  <c r="U1883" i="1" s="1"/>
  <c r="S1884" i="1"/>
  <c r="T1884" i="1"/>
  <c r="U1884" i="1" s="1"/>
  <c r="S1885" i="1"/>
  <c r="T1885" i="1"/>
  <c r="U1885" i="1" s="1"/>
  <c r="S1886" i="1"/>
  <c r="T1886" i="1"/>
  <c r="U1886" i="1" s="1"/>
  <c r="S1887" i="1"/>
  <c r="T1887" i="1"/>
  <c r="S1888" i="1"/>
  <c r="T1888" i="1"/>
  <c r="U1888" i="1" s="1"/>
  <c r="S1889" i="1"/>
  <c r="T1889" i="1"/>
  <c r="U1889" i="1" s="1"/>
  <c r="S1890" i="1"/>
  <c r="T1890" i="1"/>
  <c r="U1890" i="1" s="1"/>
  <c r="S1891" i="1"/>
  <c r="T1891" i="1"/>
  <c r="U1891" i="1" s="1"/>
  <c r="S1892" i="1"/>
  <c r="T1892" i="1"/>
  <c r="U1892" i="1" s="1"/>
  <c r="S1893" i="1"/>
  <c r="T1893" i="1"/>
  <c r="U1893" i="1" s="1"/>
  <c r="S1894" i="1"/>
  <c r="T1894" i="1"/>
  <c r="U1894" i="1" s="1"/>
  <c r="S1895" i="1"/>
  <c r="T1895" i="1"/>
  <c r="S1896" i="1"/>
  <c r="T1896" i="1"/>
  <c r="U1896" i="1" s="1"/>
  <c r="S1897" i="1"/>
  <c r="T1897" i="1"/>
  <c r="U1897" i="1" s="1"/>
  <c r="S1898" i="1"/>
  <c r="T1898" i="1"/>
  <c r="U1898" i="1" s="1"/>
  <c r="S1899" i="1"/>
  <c r="T1899" i="1"/>
  <c r="U1899" i="1" s="1"/>
  <c r="S1900" i="1"/>
  <c r="T1900" i="1"/>
  <c r="U1900" i="1" s="1"/>
  <c r="S1901" i="1"/>
  <c r="T1901" i="1"/>
  <c r="U1901" i="1" s="1"/>
  <c r="S1902" i="1"/>
  <c r="T1902" i="1"/>
  <c r="U1902" i="1" s="1"/>
  <c r="S1903" i="1"/>
  <c r="T1903" i="1"/>
  <c r="S1904" i="1"/>
  <c r="T1904" i="1"/>
  <c r="U1904" i="1" s="1"/>
  <c r="S1905" i="1"/>
  <c r="T1905" i="1"/>
  <c r="U1905" i="1" s="1"/>
  <c r="S1906" i="1"/>
  <c r="T1906" i="1"/>
  <c r="U1906" i="1" s="1"/>
  <c r="S1907" i="1"/>
  <c r="T1907" i="1"/>
  <c r="U1907" i="1" s="1"/>
  <c r="S1908" i="1"/>
  <c r="T1908" i="1"/>
  <c r="U1908" i="1" s="1"/>
  <c r="S1909" i="1"/>
  <c r="T1909" i="1"/>
  <c r="U1909" i="1" s="1"/>
  <c r="S1910" i="1"/>
  <c r="T1910" i="1"/>
  <c r="U1910" i="1" s="1"/>
  <c r="S1911" i="1"/>
  <c r="T1911" i="1"/>
  <c r="S1912" i="1"/>
  <c r="T1912" i="1"/>
  <c r="U1912" i="1" s="1"/>
  <c r="S1913" i="1"/>
  <c r="T1913" i="1"/>
  <c r="U1913" i="1" s="1"/>
  <c r="S1914" i="1"/>
  <c r="T1914" i="1"/>
  <c r="U1914" i="1" s="1"/>
  <c r="S1915" i="1"/>
  <c r="T1915" i="1"/>
  <c r="U1915" i="1" s="1"/>
  <c r="S1916" i="1"/>
  <c r="T1916" i="1"/>
  <c r="U1916" i="1" s="1"/>
  <c r="S1917" i="1"/>
  <c r="T1917" i="1"/>
  <c r="U1917" i="1" s="1"/>
  <c r="S1918" i="1"/>
  <c r="T1918" i="1"/>
  <c r="U1918" i="1" s="1"/>
  <c r="S1919" i="1"/>
  <c r="T1919" i="1"/>
  <c r="S1920" i="1"/>
  <c r="T1920" i="1"/>
  <c r="U1920" i="1" s="1"/>
  <c r="S1921" i="1"/>
  <c r="T1921" i="1"/>
  <c r="U1921" i="1" s="1"/>
  <c r="S1922" i="1"/>
  <c r="T1922" i="1"/>
  <c r="U1922" i="1" s="1"/>
  <c r="S1923" i="1"/>
  <c r="T1923" i="1"/>
  <c r="U1923" i="1" s="1"/>
  <c r="S1924" i="1"/>
  <c r="T1924" i="1"/>
  <c r="U1924" i="1" s="1"/>
  <c r="S1925" i="1"/>
  <c r="T1925" i="1"/>
  <c r="U1925" i="1" s="1"/>
  <c r="S1926" i="1"/>
  <c r="T1926" i="1"/>
  <c r="U1926" i="1" s="1"/>
  <c r="S1927" i="1"/>
  <c r="T1927" i="1"/>
  <c r="S1928" i="1"/>
  <c r="T1928" i="1"/>
  <c r="U1928" i="1" s="1"/>
  <c r="S1929" i="1"/>
  <c r="T1929" i="1"/>
  <c r="U1929" i="1" s="1"/>
  <c r="S1930" i="1"/>
  <c r="T1930" i="1"/>
  <c r="U1930" i="1" s="1"/>
  <c r="S1931" i="1"/>
  <c r="T1931" i="1"/>
  <c r="U1931" i="1" s="1"/>
  <c r="S1932" i="1"/>
  <c r="T1932" i="1"/>
  <c r="U1932" i="1" s="1"/>
  <c r="S1933" i="1"/>
  <c r="T1933" i="1"/>
  <c r="U1933" i="1" s="1"/>
  <c r="S1934" i="1"/>
  <c r="T1934" i="1"/>
  <c r="U1934" i="1" s="1"/>
  <c r="S1935" i="1"/>
  <c r="T1935" i="1"/>
  <c r="S1936" i="1"/>
  <c r="T1936" i="1"/>
  <c r="U1936" i="1" s="1"/>
  <c r="S1937" i="1"/>
  <c r="T1937" i="1"/>
  <c r="U1937" i="1" s="1"/>
  <c r="S1938" i="1"/>
  <c r="T1938" i="1"/>
  <c r="U1938" i="1" s="1"/>
  <c r="S1939" i="1"/>
  <c r="T1939" i="1"/>
  <c r="U1939" i="1" s="1"/>
  <c r="S1940" i="1"/>
  <c r="T1940" i="1"/>
  <c r="U1940" i="1" s="1"/>
  <c r="S1941" i="1"/>
  <c r="T1941" i="1"/>
  <c r="U1941" i="1" s="1"/>
  <c r="S1942" i="1"/>
  <c r="T1942" i="1"/>
  <c r="U1942" i="1" s="1"/>
  <c r="S1943" i="1"/>
  <c r="T1943" i="1"/>
  <c r="S1944" i="1"/>
  <c r="T1944" i="1"/>
  <c r="U1944" i="1" s="1"/>
  <c r="S1945" i="1"/>
  <c r="T1945" i="1"/>
  <c r="U1945" i="1" s="1"/>
  <c r="S1946" i="1"/>
  <c r="T1946" i="1"/>
  <c r="U1946" i="1" s="1"/>
  <c r="S1947" i="1"/>
  <c r="T1947" i="1"/>
  <c r="U1947" i="1" s="1"/>
  <c r="S1948" i="1"/>
  <c r="T1948" i="1"/>
  <c r="U1948" i="1" s="1"/>
  <c r="S1949" i="1"/>
  <c r="T1949" i="1"/>
  <c r="U1949" i="1" s="1"/>
  <c r="S1950" i="1"/>
  <c r="T1950" i="1"/>
  <c r="U1950" i="1" s="1"/>
  <c r="S1951" i="1"/>
  <c r="T1951" i="1"/>
  <c r="S1952" i="1"/>
  <c r="T1952" i="1"/>
  <c r="U1952" i="1" s="1"/>
  <c r="S1953" i="1"/>
  <c r="T1953" i="1"/>
  <c r="U1953" i="1" s="1"/>
  <c r="S1954" i="1"/>
  <c r="T1954" i="1"/>
  <c r="U1954" i="1" s="1"/>
  <c r="S1955" i="1"/>
  <c r="T1955" i="1"/>
  <c r="U1955" i="1" s="1"/>
  <c r="S1956" i="1"/>
  <c r="T1956" i="1"/>
  <c r="U1956" i="1" s="1"/>
  <c r="S1957" i="1"/>
  <c r="T1957" i="1"/>
  <c r="U1957" i="1" s="1"/>
  <c r="S1958" i="1"/>
  <c r="T1958" i="1"/>
  <c r="U1958" i="1" s="1"/>
  <c r="S1959" i="1"/>
  <c r="T1959" i="1"/>
  <c r="S1960" i="1"/>
  <c r="T1960" i="1"/>
  <c r="U1960" i="1" s="1"/>
  <c r="S1961" i="1"/>
  <c r="T1961" i="1"/>
  <c r="U1961" i="1" s="1"/>
  <c r="S1962" i="1"/>
  <c r="T1962" i="1"/>
  <c r="U1962" i="1" s="1"/>
  <c r="S1963" i="1"/>
  <c r="T1963" i="1"/>
  <c r="U1963" i="1" s="1"/>
  <c r="S1964" i="1"/>
  <c r="T1964" i="1"/>
  <c r="U1964" i="1" s="1"/>
  <c r="S1965" i="1"/>
  <c r="T1965" i="1"/>
  <c r="U1965" i="1" s="1"/>
  <c r="S1966" i="1"/>
  <c r="T1966" i="1"/>
  <c r="U1966" i="1" s="1"/>
  <c r="S1967" i="1"/>
  <c r="T1967" i="1"/>
  <c r="S1968" i="1"/>
  <c r="T1968" i="1"/>
  <c r="U1968" i="1" s="1"/>
  <c r="S1969" i="1"/>
  <c r="T1969" i="1"/>
  <c r="U1969" i="1" s="1"/>
  <c r="S1970" i="1"/>
  <c r="T1970" i="1"/>
  <c r="U1970" i="1" s="1"/>
  <c r="S1971" i="1"/>
  <c r="T1971" i="1"/>
  <c r="U1971" i="1" s="1"/>
  <c r="S1972" i="1"/>
  <c r="T1972" i="1"/>
  <c r="U1972" i="1" s="1"/>
  <c r="S1973" i="1"/>
  <c r="T1973" i="1"/>
  <c r="U1973" i="1" s="1"/>
  <c r="S1974" i="1"/>
  <c r="T1974" i="1"/>
  <c r="U1974" i="1" s="1"/>
  <c r="S1975" i="1"/>
  <c r="T1975" i="1"/>
  <c r="S1976" i="1"/>
  <c r="T1976" i="1"/>
  <c r="U1976" i="1" s="1"/>
  <c r="S1977" i="1"/>
  <c r="T1977" i="1"/>
  <c r="U1977" i="1" s="1"/>
  <c r="S1978" i="1"/>
  <c r="T1978" i="1"/>
  <c r="U1978" i="1" s="1"/>
  <c r="S1979" i="1"/>
  <c r="T1979" i="1"/>
  <c r="U1979" i="1" s="1"/>
  <c r="S1980" i="1"/>
  <c r="T1980" i="1"/>
  <c r="U1980" i="1" s="1"/>
  <c r="S1981" i="1"/>
  <c r="T1981" i="1"/>
  <c r="U1981" i="1" s="1"/>
  <c r="S1982" i="1"/>
  <c r="T1982" i="1"/>
  <c r="U1982" i="1" s="1"/>
  <c r="S1983" i="1"/>
  <c r="T1983" i="1"/>
  <c r="S1984" i="1"/>
  <c r="T1984" i="1"/>
  <c r="U1984" i="1" s="1"/>
  <c r="S1985" i="1"/>
  <c r="T1985" i="1"/>
  <c r="U1985" i="1" s="1"/>
  <c r="S1986" i="1"/>
  <c r="T1986" i="1"/>
  <c r="U1986" i="1" s="1"/>
  <c r="S1987" i="1"/>
  <c r="T1987" i="1"/>
  <c r="U1987" i="1" s="1"/>
  <c r="S1988" i="1"/>
  <c r="T1988" i="1"/>
  <c r="U1988" i="1" s="1"/>
  <c r="S1989" i="1"/>
  <c r="T1989" i="1"/>
  <c r="U1989" i="1" s="1"/>
  <c r="S1990" i="1"/>
  <c r="T1990" i="1"/>
  <c r="U1990" i="1" s="1"/>
  <c r="S1991" i="1"/>
  <c r="T1991" i="1"/>
  <c r="S1992" i="1"/>
  <c r="T1992" i="1"/>
  <c r="U1992" i="1" s="1"/>
  <c r="S1993" i="1"/>
  <c r="T1993" i="1"/>
  <c r="U1993" i="1" s="1"/>
  <c r="S1994" i="1"/>
  <c r="T1994" i="1"/>
  <c r="U1994" i="1" s="1"/>
  <c r="S1995" i="1"/>
  <c r="T1995" i="1"/>
  <c r="U1995" i="1" s="1"/>
  <c r="S1996" i="1"/>
  <c r="T1996" i="1"/>
  <c r="U1996" i="1" s="1"/>
  <c r="S1997" i="1"/>
  <c r="T1997" i="1"/>
  <c r="U1997" i="1" s="1"/>
  <c r="S1998" i="1"/>
  <c r="T1998" i="1"/>
  <c r="U1998" i="1" s="1"/>
  <c r="S1999" i="1"/>
  <c r="T1999" i="1"/>
  <c r="S2000" i="1"/>
  <c r="T2000" i="1"/>
  <c r="U2000" i="1" s="1"/>
  <c r="S2001" i="1"/>
  <c r="T2001" i="1"/>
  <c r="U2001" i="1" s="1"/>
  <c r="S2002" i="1"/>
  <c r="T2002" i="1"/>
  <c r="U2002" i="1" s="1"/>
  <c r="S2003" i="1"/>
  <c r="T2003" i="1"/>
  <c r="U2003" i="1" s="1"/>
  <c r="S2004" i="1"/>
  <c r="T2004" i="1"/>
  <c r="U2004" i="1" s="1"/>
  <c r="S2005" i="1"/>
  <c r="T2005" i="1"/>
  <c r="U2005" i="1" s="1"/>
  <c r="S2006" i="1"/>
  <c r="T2006" i="1"/>
  <c r="U2006" i="1" s="1"/>
  <c r="S2007" i="1"/>
  <c r="T2007" i="1"/>
  <c r="S2008" i="1"/>
  <c r="T2008" i="1"/>
  <c r="U2008" i="1" s="1"/>
  <c r="S2009" i="1"/>
  <c r="T2009" i="1"/>
  <c r="U2009" i="1" s="1"/>
  <c r="S2010" i="1"/>
  <c r="T2010" i="1"/>
  <c r="U2010" i="1" s="1"/>
  <c r="S2011" i="1"/>
  <c r="T2011" i="1"/>
  <c r="U2011" i="1" s="1"/>
  <c r="S2012" i="1"/>
  <c r="T2012" i="1"/>
  <c r="U2012" i="1" s="1"/>
  <c r="S2013" i="1"/>
  <c r="T2013" i="1"/>
  <c r="U2013" i="1" s="1"/>
  <c r="S2014" i="1"/>
  <c r="T2014" i="1"/>
  <c r="U2014" i="1" s="1"/>
  <c r="S2015" i="1"/>
  <c r="T2015" i="1"/>
  <c r="S2016" i="1"/>
  <c r="T2016" i="1"/>
  <c r="U2016" i="1" s="1"/>
  <c r="S2017" i="1"/>
  <c r="T2017" i="1"/>
  <c r="U2017" i="1" s="1"/>
  <c r="S2018" i="1"/>
  <c r="T2018" i="1"/>
  <c r="U2018" i="1" s="1"/>
  <c r="S2019" i="1"/>
  <c r="T2019" i="1"/>
  <c r="U2019" i="1" s="1"/>
  <c r="S2020" i="1"/>
  <c r="T2020" i="1"/>
  <c r="U2020" i="1" s="1"/>
  <c r="S2021" i="1"/>
  <c r="T2021" i="1"/>
  <c r="U2021" i="1" s="1"/>
  <c r="S2022" i="1"/>
  <c r="T2022" i="1"/>
  <c r="U2022" i="1" s="1"/>
  <c r="S2023" i="1"/>
  <c r="T2023" i="1"/>
  <c r="S2024" i="1"/>
  <c r="T2024" i="1"/>
  <c r="U2024" i="1" s="1"/>
  <c r="S2025" i="1"/>
  <c r="T2025" i="1"/>
  <c r="U2025" i="1" s="1"/>
  <c r="S2026" i="1"/>
  <c r="T2026" i="1"/>
  <c r="U2026" i="1" s="1"/>
  <c r="S2027" i="1"/>
  <c r="T2027" i="1"/>
  <c r="U2027" i="1" s="1"/>
  <c r="S2028" i="1"/>
  <c r="T2028" i="1"/>
  <c r="U2028" i="1" s="1"/>
  <c r="S2029" i="1"/>
  <c r="T2029" i="1"/>
  <c r="U2029" i="1" s="1"/>
  <c r="S2030" i="1"/>
  <c r="T2030" i="1"/>
  <c r="U2030" i="1" s="1"/>
  <c r="S2031" i="1"/>
  <c r="T2031" i="1"/>
  <c r="S2032" i="1"/>
  <c r="T2032" i="1"/>
  <c r="U2032" i="1" s="1"/>
  <c r="S2033" i="1"/>
  <c r="T2033" i="1"/>
  <c r="U2033" i="1" s="1"/>
  <c r="S2034" i="1"/>
  <c r="T2034" i="1"/>
  <c r="U2034" i="1" s="1"/>
  <c r="S2035" i="1"/>
  <c r="T2035" i="1"/>
  <c r="U2035" i="1" s="1"/>
  <c r="S2036" i="1"/>
  <c r="T2036" i="1"/>
  <c r="U2036" i="1" s="1"/>
  <c r="S2037" i="1"/>
  <c r="T2037" i="1"/>
  <c r="U2037" i="1" s="1"/>
  <c r="S2038" i="1"/>
  <c r="T2038" i="1"/>
  <c r="U2038" i="1" s="1"/>
  <c r="S2039" i="1"/>
  <c r="T2039" i="1"/>
  <c r="S2040" i="1"/>
  <c r="T2040" i="1"/>
  <c r="U2040" i="1" s="1"/>
  <c r="S2041" i="1"/>
  <c r="T2041" i="1"/>
  <c r="U2041" i="1" s="1"/>
  <c r="S2042" i="1"/>
  <c r="T2042" i="1"/>
  <c r="U2042" i="1" s="1"/>
  <c r="S2043" i="1"/>
  <c r="T2043" i="1"/>
  <c r="U2043" i="1" s="1"/>
  <c r="S2044" i="1"/>
  <c r="T2044" i="1"/>
  <c r="U2044" i="1" s="1"/>
  <c r="S2045" i="1"/>
  <c r="T2045" i="1"/>
  <c r="U2045" i="1" s="1"/>
  <c r="S2046" i="1"/>
  <c r="T2046" i="1"/>
  <c r="U2046" i="1" s="1"/>
  <c r="S2047" i="1"/>
  <c r="T2047" i="1"/>
  <c r="S2048" i="1"/>
  <c r="T2048" i="1"/>
  <c r="U2048" i="1" s="1"/>
  <c r="S2049" i="1"/>
  <c r="T2049" i="1"/>
  <c r="U2049" i="1" s="1"/>
  <c r="S2050" i="1"/>
  <c r="T2050" i="1"/>
  <c r="U2050" i="1" s="1"/>
  <c r="S2051" i="1"/>
  <c r="T2051" i="1"/>
  <c r="U2051" i="1" s="1"/>
  <c r="S2052" i="1"/>
  <c r="T2052" i="1"/>
  <c r="U2052" i="1" s="1"/>
  <c r="S2053" i="1"/>
  <c r="T2053" i="1"/>
  <c r="U2053" i="1" s="1"/>
  <c r="S2054" i="1"/>
  <c r="T2054" i="1"/>
  <c r="U2054" i="1" s="1"/>
  <c r="S2055" i="1"/>
  <c r="T2055" i="1"/>
  <c r="S2056" i="1"/>
  <c r="T2056" i="1"/>
  <c r="U2056" i="1" s="1"/>
  <c r="S2057" i="1"/>
  <c r="T2057" i="1"/>
  <c r="U2057" i="1" s="1"/>
  <c r="S2058" i="1"/>
  <c r="T2058" i="1"/>
  <c r="U2058" i="1" s="1"/>
  <c r="S2059" i="1"/>
  <c r="T2059" i="1"/>
  <c r="U2059" i="1" s="1"/>
  <c r="S2060" i="1"/>
  <c r="T2060" i="1"/>
  <c r="U2060" i="1" s="1"/>
  <c r="S2061" i="1"/>
  <c r="T2061" i="1"/>
  <c r="U2061" i="1" s="1"/>
  <c r="S2062" i="1"/>
  <c r="T2062" i="1"/>
  <c r="U2062" i="1" s="1"/>
  <c r="S2063" i="1"/>
  <c r="T2063" i="1"/>
  <c r="S2064" i="1"/>
  <c r="T2064" i="1"/>
  <c r="U2064" i="1" s="1"/>
  <c r="S2065" i="1"/>
  <c r="T2065" i="1"/>
  <c r="U2065" i="1" s="1"/>
  <c r="S2066" i="1"/>
  <c r="T2066" i="1"/>
  <c r="U2066" i="1" s="1"/>
  <c r="S2067" i="1"/>
  <c r="T2067" i="1"/>
  <c r="U2067" i="1" s="1"/>
  <c r="S2068" i="1"/>
  <c r="T2068" i="1"/>
  <c r="U2068" i="1" s="1"/>
  <c r="S2069" i="1"/>
  <c r="T2069" i="1"/>
  <c r="U2069" i="1" s="1"/>
  <c r="S2070" i="1"/>
  <c r="T2070" i="1"/>
  <c r="U2070" i="1" s="1"/>
  <c r="S2071" i="1"/>
  <c r="T2071" i="1"/>
  <c r="S2072" i="1"/>
  <c r="T2072" i="1"/>
  <c r="U2072" i="1" s="1"/>
  <c r="S2073" i="1"/>
  <c r="T2073" i="1"/>
  <c r="U2073" i="1" s="1"/>
  <c r="S2074" i="1"/>
  <c r="T2074" i="1"/>
  <c r="U2074" i="1" s="1"/>
  <c r="S2075" i="1"/>
  <c r="T2075" i="1"/>
  <c r="U2075" i="1" s="1"/>
  <c r="S2076" i="1"/>
  <c r="T2076" i="1"/>
  <c r="U2076" i="1" s="1"/>
  <c r="S2077" i="1"/>
  <c r="T2077" i="1"/>
  <c r="U2077" i="1" s="1"/>
  <c r="S2078" i="1"/>
  <c r="T2078" i="1"/>
  <c r="U2078" i="1" s="1"/>
  <c r="S2079" i="1"/>
  <c r="T2079" i="1"/>
  <c r="S2080" i="1"/>
  <c r="T2080" i="1"/>
  <c r="U2080" i="1" s="1"/>
  <c r="S2081" i="1"/>
  <c r="T2081" i="1"/>
  <c r="U2081" i="1" s="1"/>
  <c r="S2082" i="1"/>
  <c r="T2082" i="1"/>
  <c r="U2082" i="1" s="1"/>
  <c r="S2083" i="1"/>
  <c r="T2083" i="1"/>
  <c r="U2083" i="1" s="1"/>
  <c r="S2084" i="1"/>
  <c r="T2084" i="1"/>
  <c r="U2084" i="1" s="1"/>
  <c r="S2085" i="1"/>
  <c r="T2085" i="1"/>
  <c r="U2085" i="1" s="1"/>
  <c r="S2086" i="1"/>
  <c r="T2086" i="1"/>
  <c r="U2086" i="1" s="1"/>
  <c r="S2087" i="1"/>
  <c r="T2087" i="1"/>
  <c r="S2088" i="1"/>
  <c r="T2088" i="1"/>
  <c r="U2088" i="1" s="1"/>
  <c r="S2089" i="1"/>
  <c r="T2089" i="1"/>
  <c r="U2089" i="1" s="1"/>
  <c r="S2090" i="1"/>
  <c r="T2090" i="1"/>
  <c r="U2090" i="1" s="1"/>
  <c r="S2091" i="1"/>
  <c r="T2091" i="1"/>
  <c r="U2091" i="1" s="1"/>
  <c r="S2092" i="1"/>
  <c r="T2092" i="1"/>
  <c r="U2092" i="1" s="1"/>
  <c r="S2093" i="1"/>
  <c r="T2093" i="1"/>
  <c r="U2093" i="1" s="1"/>
  <c r="S2094" i="1"/>
  <c r="T2094" i="1"/>
  <c r="U2094" i="1" s="1"/>
  <c r="S2095" i="1"/>
  <c r="T2095" i="1"/>
  <c r="S2096" i="1"/>
  <c r="T2096" i="1"/>
  <c r="U2096" i="1" s="1"/>
  <c r="S2097" i="1"/>
  <c r="T2097" i="1"/>
  <c r="U2097" i="1" s="1"/>
  <c r="S2098" i="1"/>
  <c r="T2098" i="1"/>
  <c r="U2098" i="1" s="1"/>
  <c r="S2099" i="1"/>
  <c r="T2099" i="1"/>
  <c r="U2099" i="1" s="1"/>
  <c r="S2100" i="1"/>
  <c r="T2100" i="1"/>
  <c r="U2100" i="1" s="1"/>
  <c r="S2101" i="1"/>
  <c r="T2101" i="1"/>
  <c r="U2101" i="1" s="1"/>
  <c r="S2102" i="1"/>
  <c r="T2102" i="1"/>
  <c r="U2102" i="1" s="1"/>
  <c r="S2103" i="1"/>
  <c r="T2103" i="1"/>
  <c r="S2104" i="1"/>
  <c r="T2104" i="1"/>
  <c r="U2104" i="1" s="1"/>
  <c r="S2105" i="1"/>
  <c r="T2105" i="1"/>
  <c r="U2105" i="1" s="1"/>
  <c r="S2106" i="1"/>
  <c r="T2106" i="1"/>
  <c r="U2106" i="1" s="1"/>
  <c r="S2107" i="1"/>
  <c r="T2107" i="1"/>
  <c r="U2107" i="1" s="1"/>
  <c r="S2108" i="1"/>
  <c r="T2108" i="1"/>
  <c r="U2108" i="1" s="1"/>
  <c r="S2109" i="1"/>
  <c r="T2109" i="1"/>
  <c r="U2109" i="1" s="1"/>
  <c r="S2110" i="1"/>
  <c r="T2110" i="1"/>
  <c r="U2110" i="1" s="1"/>
  <c r="S2111" i="1"/>
  <c r="T2111" i="1"/>
  <c r="S2112" i="1"/>
  <c r="T2112" i="1"/>
  <c r="U2112" i="1" s="1"/>
  <c r="S2113" i="1"/>
  <c r="T2113" i="1"/>
  <c r="U2113" i="1" s="1"/>
  <c r="S2114" i="1"/>
  <c r="T2114" i="1"/>
  <c r="U2114" i="1" s="1"/>
  <c r="S2115" i="1"/>
  <c r="T2115" i="1"/>
  <c r="U2115" i="1" s="1"/>
  <c r="S2116" i="1"/>
  <c r="T2116" i="1"/>
  <c r="U2116" i="1" s="1"/>
  <c r="S2117" i="1"/>
  <c r="T2117" i="1"/>
  <c r="U2117" i="1" s="1"/>
  <c r="S2118" i="1"/>
  <c r="T2118" i="1"/>
  <c r="U2118" i="1" s="1"/>
  <c r="S2119" i="1"/>
  <c r="T2119" i="1"/>
  <c r="S2120" i="1"/>
  <c r="T2120" i="1"/>
  <c r="U2120" i="1" s="1"/>
  <c r="S2121" i="1"/>
  <c r="T2121" i="1"/>
  <c r="U2121" i="1" s="1"/>
  <c r="S2122" i="1"/>
  <c r="T2122" i="1"/>
  <c r="U2122" i="1" s="1"/>
  <c r="S2123" i="1"/>
  <c r="T2123" i="1"/>
  <c r="U2123" i="1" s="1"/>
  <c r="S2124" i="1"/>
  <c r="T2124" i="1"/>
  <c r="U2124" i="1" s="1"/>
  <c r="S2125" i="1"/>
  <c r="T2125" i="1"/>
  <c r="U2125" i="1" s="1"/>
  <c r="S2126" i="1"/>
  <c r="T2126" i="1"/>
  <c r="U2126" i="1" s="1"/>
  <c r="S2127" i="1"/>
  <c r="T2127" i="1"/>
  <c r="S2128" i="1"/>
  <c r="T2128" i="1"/>
  <c r="U2128" i="1" s="1"/>
  <c r="S2129" i="1"/>
  <c r="T2129" i="1"/>
  <c r="U2129" i="1" s="1"/>
  <c r="S2130" i="1"/>
  <c r="T2130" i="1"/>
  <c r="U2130" i="1" s="1"/>
  <c r="S2131" i="1"/>
  <c r="T2131" i="1"/>
  <c r="U2131" i="1" s="1"/>
  <c r="S2132" i="1"/>
  <c r="T2132" i="1"/>
  <c r="U2132" i="1" s="1"/>
  <c r="S2133" i="1"/>
  <c r="T2133" i="1"/>
  <c r="U2133" i="1" s="1"/>
  <c r="S2134" i="1"/>
  <c r="T2134" i="1"/>
  <c r="U2134" i="1" s="1"/>
  <c r="S2135" i="1"/>
  <c r="T2135" i="1"/>
  <c r="S2136" i="1"/>
  <c r="T2136" i="1"/>
  <c r="U2136" i="1" s="1"/>
  <c r="S2137" i="1"/>
  <c r="T2137" i="1"/>
  <c r="U2137" i="1" s="1"/>
  <c r="S2138" i="1"/>
  <c r="T2138" i="1"/>
  <c r="U2138" i="1" s="1"/>
  <c r="S2139" i="1"/>
  <c r="T2139" i="1"/>
  <c r="U2139" i="1" s="1"/>
  <c r="S2140" i="1"/>
  <c r="T2140" i="1"/>
  <c r="U2140" i="1" s="1"/>
  <c r="S2141" i="1"/>
  <c r="T2141" i="1"/>
  <c r="U2141" i="1" s="1"/>
  <c r="S2142" i="1"/>
  <c r="T2142" i="1"/>
  <c r="U2142" i="1" s="1"/>
  <c r="S2143" i="1"/>
  <c r="T2143" i="1"/>
  <c r="S2144" i="1"/>
  <c r="T2144" i="1"/>
  <c r="U2144" i="1" s="1"/>
  <c r="S2145" i="1"/>
  <c r="T2145" i="1"/>
  <c r="U2145" i="1" s="1"/>
  <c r="S2146" i="1"/>
  <c r="T2146" i="1"/>
  <c r="U2146" i="1" s="1"/>
  <c r="S2147" i="1"/>
  <c r="T2147" i="1"/>
  <c r="U2147" i="1" s="1"/>
  <c r="S2148" i="1"/>
  <c r="T2148" i="1"/>
  <c r="U2148" i="1" s="1"/>
  <c r="S2149" i="1"/>
  <c r="T2149" i="1"/>
  <c r="U2149" i="1" s="1"/>
  <c r="S2150" i="1"/>
  <c r="T2150" i="1"/>
  <c r="U2150" i="1" s="1"/>
  <c r="S2151" i="1"/>
  <c r="T2151" i="1"/>
  <c r="S2152" i="1"/>
  <c r="T2152" i="1"/>
  <c r="U2152" i="1" s="1"/>
  <c r="S2153" i="1"/>
  <c r="T2153" i="1"/>
  <c r="U2153" i="1" s="1"/>
  <c r="S2154" i="1"/>
  <c r="T2154" i="1"/>
  <c r="U2154" i="1" s="1"/>
  <c r="S2155" i="1"/>
  <c r="T2155" i="1"/>
  <c r="U2155" i="1" s="1"/>
  <c r="S2156" i="1"/>
  <c r="T2156" i="1"/>
  <c r="U2156" i="1" s="1"/>
  <c r="S2157" i="1"/>
  <c r="T2157" i="1"/>
  <c r="U2157" i="1" s="1"/>
  <c r="S2158" i="1"/>
  <c r="T2158" i="1"/>
  <c r="U2158" i="1" s="1"/>
  <c r="S2159" i="1"/>
  <c r="T2159" i="1"/>
  <c r="S2160" i="1"/>
  <c r="T2160" i="1"/>
  <c r="U2160" i="1" s="1"/>
  <c r="S2161" i="1"/>
  <c r="T2161" i="1"/>
  <c r="U2161" i="1" s="1"/>
  <c r="S2162" i="1"/>
  <c r="T2162" i="1"/>
  <c r="U2162" i="1" s="1"/>
  <c r="S2163" i="1"/>
  <c r="T2163" i="1"/>
  <c r="U2163" i="1" s="1"/>
  <c r="S2164" i="1"/>
  <c r="T2164" i="1"/>
  <c r="U2164" i="1" s="1"/>
  <c r="S2165" i="1"/>
  <c r="T2165" i="1"/>
  <c r="U2165" i="1" s="1"/>
  <c r="S2166" i="1"/>
  <c r="T2166" i="1"/>
  <c r="U2166" i="1" s="1"/>
  <c r="S2167" i="1"/>
  <c r="T2167" i="1"/>
  <c r="S2168" i="1"/>
  <c r="T2168" i="1"/>
  <c r="U2168" i="1" s="1"/>
  <c r="S2169" i="1"/>
  <c r="T2169" i="1"/>
  <c r="U2169" i="1" s="1"/>
  <c r="S2170" i="1"/>
  <c r="T2170" i="1"/>
  <c r="U2170" i="1" s="1"/>
  <c r="S2171" i="1"/>
  <c r="T2171" i="1"/>
  <c r="U2171" i="1" s="1"/>
  <c r="S2172" i="1"/>
  <c r="T2172" i="1"/>
  <c r="U2172" i="1" s="1"/>
  <c r="S2173" i="1"/>
  <c r="T2173" i="1"/>
  <c r="U2173" i="1" s="1"/>
  <c r="S2174" i="1"/>
  <c r="T2174" i="1"/>
  <c r="U2174" i="1" s="1"/>
  <c r="S2175" i="1"/>
  <c r="T2175" i="1"/>
  <c r="S2176" i="1"/>
  <c r="T2176" i="1"/>
  <c r="U2176" i="1" s="1"/>
  <c r="S2177" i="1"/>
  <c r="T2177" i="1"/>
  <c r="U2177" i="1" s="1"/>
  <c r="S2178" i="1"/>
  <c r="T2178" i="1"/>
  <c r="U2178" i="1" s="1"/>
  <c r="S2179" i="1"/>
  <c r="T2179" i="1"/>
  <c r="U2179" i="1" s="1"/>
  <c r="S2180" i="1"/>
  <c r="T2180" i="1"/>
  <c r="U2180" i="1" s="1"/>
  <c r="S2181" i="1"/>
  <c r="T2181" i="1"/>
  <c r="U2181" i="1" s="1"/>
  <c r="S2182" i="1"/>
  <c r="T2182" i="1"/>
  <c r="U2182" i="1" s="1"/>
  <c r="S2183" i="1"/>
  <c r="T2183" i="1"/>
  <c r="S2184" i="1"/>
  <c r="T2184" i="1"/>
  <c r="U2184" i="1" s="1"/>
  <c r="S2185" i="1"/>
  <c r="T2185" i="1"/>
  <c r="U2185" i="1" s="1"/>
  <c r="S2186" i="1"/>
  <c r="T2186" i="1"/>
  <c r="U2186" i="1" s="1"/>
  <c r="S2187" i="1"/>
  <c r="T2187" i="1"/>
  <c r="U2187" i="1" s="1"/>
  <c r="S2188" i="1"/>
  <c r="T2188" i="1"/>
  <c r="U2188" i="1" s="1"/>
  <c r="S2189" i="1"/>
  <c r="T2189" i="1"/>
  <c r="U2189" i="1" s="1"/>
  <c r="S2190" i="1"/>
  <c r="T2190" i="1"/>
  <c r="U2190" i="1" s="1"/>
  <c r="S2191" i="1"/>
  <c r="T2191" i="1"/>
  <c r="S2192" i="1"/>
  <c r="T2192" i="1"/>
  <c r="U2192" i="1" s="1"/>
  <c r="S2193" i="1"/>
  <c r="T2193" i="1"/>
  <c r="U2193" i="1" s="1"/>
  <c r="S2194" i="1"/>
  <c r="T2194" i="1"/>
  <c r="U2194" i="1" s="1"/>
  <c r="S2195" i="1"/>
  <c r="T2195" i="1"/>
  <c r="U2195" i="1" s="1"/>
  <c r="S2196" i="1"/>
  <c r="T2196" i="1"/>
  <c r="U2196" i="1" s="1"/>
  <c r="S2197" i="1"/>
  <c r="T2197" i="1"/>
  <c r="U2197" i="1" s="1"/>
  <c r="S2198" i="1"/>
  <c r="T2198" i="1"/>
  <c r="U2198" i="1" s="1"/>
  <c r="S2199" i="1"/>
  <c r="T2199" i="1"/>
  <c r="S2200" i="1"/>
  <c r="T2200" i="1"/>
  <c r="U2200" i="1" s="1"/>
  <c r="S2201" i="1"/>
  <c r="T2201" i="1"/>
  <c r="U2201" i="1" s="1"/>
  <c r="S2202" i="1"/>
  <c r="T2202" i="1"/>
  <c r="U2202" i="1" s="1"/>
  <c r="S2203" i="1"/>
  <c r="T2203" i="1"/>
  <c r="U2203" i="1" s="1"/>
  <c r="S2204" i="1"/>
  <c r="T2204" i="1"/>
  <c r="U2204" i="1" s="1"/>
  <c r="S2205" i="1"/>
  <c r="T2205" i="1"/>
  <c r="U2205" i="1" s="1"/>
  <c r="S2206" i="1"/>
  <c r="T2206" i="1"/>
  <c r="U2206" i="1" s="1"/>
  <c r="S2207" i="1"/>
  <c r="T2207" i="1"/>
  <c r="S2208" i="1"/>
  <c r="T2208" i="1"/>
  <c r="U2208" i="1" s="1"/>
  <c r="S2209" i="1"/>
  <c r="T2209" i="1"/>
  <c r="U2209" i="1" s="1"/>
  <c r="S2210" i="1"/>
  <c r="T2210" i="1"/>
  <c r="U2210" i="1" s="1"/>
  <c r="S2211" i="1"/>
  <c r="T2211" i="1"/>
  <c r="U2211" i="1" s="1"/>
  <c r="S2212" i="1"/>
  <c r="T2212" i="1"/>
  <c r="U2212" i="1" s="1"/>
  <c r="S2213" i="1"/>
  <c r="T2213" i="1"/>
  <c r="U2213" i="1" s="1"/>
  <c r="S2214" i="1"/>
  <c r="T2214" i="1"/>
  <c r="U2214" i="1" s="1"/>
  <c r="S2215" i="1"/>
  <c r="T2215" i="1"/>
  <c r="S2216" i="1"/>
  <c r="T2216" i="1"/>
  <c r="U2216" i="1" s="1"/>
  <c r="S2217" i="1"/>
  <c r="T2217" i="1"/>
  <c r="U2217" i="1" s="1"/>
  <c r="S2218" i="1"/>
  <c r="T2218" i="1"/>
  <c r="U2218" i="1" s="1"/>
  <c r="S2219" i="1"/>
  <c r="T2219" i="1"/>
  <c r="U2219" i="1" s="1"/>
  <c r="S2220" i="1"/>
  <c r="T2220" i="1"/>
  <c r="U2220" i="1" s="1"/>
  <c r="S2221" i="1"/>
  <c r="T2221" i="1"/>
  <c r="U2221" i="1" s="1"/>
  <c r="S2222" i="1"/>
  <c r="T2222" i="1"/>
  <c r="U2222" i="1" s="1"/>
  <c r="S2223" i="1"/>
  <c r="T2223" i="1"/>
  <c r="S2224" i="1"/>
  <c r="T2224" i="1"/>
  <c r="U2224" i="1" s="1"/>
  <c r="S2225" i="1"/>
  <c r="T2225" i="1"/>
  <c r="U2225" i="1" s="1"/>
  <c r="S2226" i="1"/>
  <c r="T2226" i="1"/>
  <c r="U2226" i="1" s="1"/>
  <c r="S2227" i="1"/>
  <c r="T2227" i="1"/>
  <c r="U2227" i="1" s="1"/>
  <c r="S2228" i="1"/>
  <c r="T2228" i="1"/>
  <c r="U2228" i="1" s="1"/>
  <c r="S2229" i="1"/>
  <c r="T2229" i="1"/>
  <c r="U2229" i="1" s="1"/>
  <c r="S2230" i="1"/>
  <c r="T2230" i="1"/>
  <c r="U2230" i="1" s="1"/>
  <c r="S2231" i="1"/>
  <c r="T2231" i="1"/>
  <c r="S2232" i="1"/>
  <c r="T2232" i="1"/>
  <c r="U2232" i="1" s="1"/>
  <c r="S2233" i="1"/>
  <c r="T2233" i="1"/>
  <c r="U2233" i="1" s="1"/>
  <c r="S2234" i="1"/>
  <c r="T2234" i="1"/>
  <c r="U2234" i="1" s="1"/>
  <c r="S2235" i="1"/>
  <c r="T2235" i="1"/>
  <c r="U2235" i="1" s="1"/>
  <c r="S2236" i="1"/>
  <c r="T2236" i="1"/>
  <c r="U2236" i="1" s="1"/>
  <c r="S2237" i="1"/>
  <c r="T2237" i="1"/>
  <c r="U2237" i="1" s="1"/>
  <c r="S2238" i="1"/>
  <c r="T2238" i="1"/>
  <c r="U2238" i="1" s="1"/>
  <c r="S2239" i="1"/>
  <c r="T2239" i="1"/>
  <c r="S2240" i="1"/>
  <c r="T2240" i="1"/>
  <c r="U2240" i="1" s="1"/>
  <c r="S2241" i="1"/>
  <c r="T2241" i="1"/>
  <c r="U2241" i="1" s="1"/>
  <c r="S2242" i="1"/>
  <c r="T2242" i="1"/>
  <c r="U2242" i="1" s="1"/>
  <c r="S2243" i="1"/>
  <c r="T2243" i="1"/>
  <c r="U2243" i="1" s="1"/>
  <c r="S2244" i="1"/>
  <c r="T2244" i="1"/>
  <c r="U2244" i="1" s="1"/>
  <c r="S2245" i="1"/>
  <c r="T2245" i="1"/>
  <c r="U2245" i="1" s="1"/>
  <c r="S2246" i="1"/>
  <c r="T2246" i="1"/>
  <c r="U2246" i="1" s="1"/>
  <c r="S2247" i="1"/>
  <c r="T2247" i="1"/>
  <c r="S2248" i="1"/>
  <c r="T2248" i="1"/>
  <c r="U2248" i="1" s="1"/>
  <c r="S2249" i="1"/>
  <c r="T2249" i="1"/>
  <c r="U2249" i="1" s="1"/>
  <c r="S2250" i="1"/>
  <c r="T2250" i="1"/>
  <c r="U2250" i="1" s="1"/>
  <c r="S2251" i="1"/>
  <c r="T2251" i="1"/>
  <c r="U2251" i="1" s="1"/>
  <c r="S2252" i="1"/>
  <c r="T2252" i="1"/>
  <c r="U2252" i="1" s="1"/>
  <c r="S2253" i="1"/>
  <c r="T2253" i="1"/>
  <c r="U2253" i="1" s="1"/>
  <c r="S2254" i="1"/>
  <c r="T2254" i="1"/>
  <c r="U2254" i="1" s="1"/>
  <c r="S2255" i="1"/>
  <c r="T2255" i="1"/>
  <c r="S2256" i="1"/>
  <c r="T2256" i="1"/>
  <c r="U2256" i="1" s="1"/>
  <c r="S2257" i="1"/>
  <c r="T2257" i="1"/>
  <c r="U2257" i="1" s="1"/>
  <c r="S2258" i="1"/>
  <c r="T2258" i="1"/>
  <c r="U2258" i="1" s="1"/>
  <c r="S2259" i="1"/>
  <c r="T2259" i="1"/>
  <c r="U2259" i="1" s="1"/>
  <c r="S2260" i="1"/>
  <c r="T2260" i="1"/>
  <c r="U2260" i="1" s="1"/>
  <c r="S2261" i="1"/>
  <c r="T2261" i="1"/>
  <c r="U2261" i="1" s="1"/>
  <c r="S2262" i="1"/>
  <c r="T2262" i="1"/>
  <c r="U2262" i="1" s="1"/>
  <c r="S2263" i="1"/>
  <c r="T2263" i="1"/>
  <c r="S2264" i="1"/>
  <c r="T2264" i="1"/>
  <c r="U2264" i="1" s="1"/>
  <c r="S2265" i="1"/>
  <c r="T2265" i="1"/>
  <c r="U2265" i="1" s="1"/>
  <c r="S2266" i="1"/>
  <c r="T2266" i="1"/>
  <c r="U2266" i="1" s="1"/>
  <c r="S2267" i="1"/>
  <c r="T2267" i="1"/>
  <c r="U2267" i="1" s="1"/>
  <c r="S2268" i="1"/>
  <c r="T2268" i="1"/>
  <c r="U2268" i="1" s="1"/>
  <c r="S2269" i="1"/>
  <c r="T2269" i="1"/>
  <c r="U2269" i="1" s="1"/>
  <c r="S2270" i="1"/>
  <c r="T2270" i="1"/>
  <c r="U2270" i="1" s="1"/>
  <c r="S2271" i="1"/>
  <c r="T2271" i="1"/>
  <c r="S2272" i="1"/>
  <c r="T2272" i="1"/>
  <c r="U2272" i="1" s="1"/>
  <c r="S2273" i="1"/>
  <c r="T2273" i="1"/>
  <c r="U2273" i="1" s="1"/>
  <c r="S2274" i="1"/>
  <c r="T2274" i="1"/>
  <c r="U2274" i="1" s="1"/>
  <c r="S2275" i="1"/>
  <c r="T2275" i="1"/>
  <c r="U2275" i="1" s="1"/>
  <c r="S2276" i="1"/>
  <c r="T2276" i="1"/>
  <c r="U2276" i="1" s="1"/>
  <c r="S2277" i="1"/>
  <c r="T2277" i="1"/>
  <c r="U2277" i="1" s="1"/>
  <c r="S2278" i="1"/>
  <c r="T2278" i="1"/>
  <c r="U2278" i="1" s="1"/>
  <c r="S2279" i="1"/>
  <c r="T2279" i="1"/>
  <c r="S2280" i="1"/>
  <c r="T2280" i="1"/>
  <c r="U2280" i="1" s="1"/>
  <c r="S2281" i="1"/>
  <c r="T2281" i="1"/>
  <c r="U2281" i="1" s="1"/>
  <c r="S2282" i="1"/>
  <c r="T2282" i="1"/>
  <c r="U2282" i="1" s="1"/>
  <c r="S2283" i="1"/>
  <c r="T2283" i="1"/>
  <c r="U2283" i="1" s="1"/>
  <c r="S2284" i="1"/>
  <c r="T2284" i="1"/>
  <c r="U2284" i="1" s="1"/>
  <c r="S2285" i="1"/>
  <c r="T2285" i="1"/>
  <c r="U2285" i="1" s="1"/>
  <c r="S2286" i="1"/>
  <c r="T2286" i="1"/>
  <c r="U2286" i="1" s="1"/>
  <c r="S2287" i="1"/>
  <c r="T2287" i="1"/>
  <c r="S2288" i="1"/>
  <c r="T2288" i="1"/>
  <c r="U2288" i="1" s="1"/>
  <c r="S2289" i="1"/>
  <c r="T2289" i="1"/>
  <c r="U2289" i="1" s="1"/>
  <c r="S2290" i="1"/>
  <c r="T2290" i="1"/>
  <c r="U2290" i="1" s="1"/>
  <c r="S2291" i="1"/>
  <c r="T2291" i="1"/>
  <c r="U2291" i="1" s="1"/>
  <c r="S2292" i="1"/>
  <c r="T2292" i="1"/>
  <c r="U2292" i="1" s="1"/>
  <c r="S2293" i="1"/>
  <c r="T2293" i="1"/>
  <c r="U2293" i="1" s="1"/>
  <c r="S2294" i="1"/>
  <c r="T2294" i="1"/>
  <c r="U2294" i="1" s="1"/>
  <c r="S2295" i="1"/>
  <c r="T2295" i="1"/>
  <c r="S2296" i="1"/>
  <c r="T2296" i="1"/>
  <c r="U2296" i="1" s="1"/>
  <c r="S2297" i="1"/>
  <c r="T2297" i="1"/>
  <c r="U2297" i="1" s="1"/>
  <c r="S2298" i="1"/>
  <c r="T2298" i="1"/>
  <c r="U2298" i="1" s="1"/>
  <c r="S2299" i="1"/>
  <c r="T2299" i="1"/>
  <c r="U2299" i="1" s="1"/>
  <c r="S2300" i="1"/>
  <c r="T2300" i="1"/>
  <c r="U2300" i="1" s="1"/>
  <c r="S2301" i="1"/>
  <c r="T2301" i="1"/>
  <c r="U2301" i="1" s="1"/>
  <c r="S2302" i="1"/>
  <c r="T2302" i="1"/>
  <c r="U2302" i="1" s="1"/>
  <c r="S2303" i="1"/>
  <c r="T2303" i="1"/>
  <c r="S2304" i="1"/>
  <c r="T2304" i="1"/>
  <c r="U2304" i="1" s="1"/>
  <c r="S2305" i="1"/>
  <c r="T2305" i="1"/>
  <c r="U2305" i="1" s="1"/>
  <c r="S2306" i="1"/>
  <c r="T2306" i="1"/>
  <c r="U2306" i="1" s="1"/>
  <c r="S2307" i="1"/>
  <c r="T2307" i="1"/>
  <c r="U2307" i="1" s="1"/>
  <c r="S2308" i="1"/>
  <c r="T2308" i="1"/>
  <c r="U2308" i="1" s="1"/>
  <c r="S2309" i="1"/>
  <c r="T2309" i="1"/>
  <c r="U2309" i="1" s="1"/>
  <c r="S2310" i="1"/>
  <c r="T2310" i="1"/>
  <c r="U2310" i="1" s="1"/>
  <c r="S2311" i="1"/>
  <c r="T2311" i="1"/>
  <c r="S2312" i="1"/>
  <c r="T2312" i="1"/>
  <c r="U2312" i="1" s="1"/>
  <c r="S2313" i="1"/>
  <c r="T2313" i="1"/>
  <c r="U2313" i="1" s="1"/>
  <c r="S2314" i="1"/>
  <c r="T2314" i="1"/>
  <c r="U2314" i="1" s="1"/>
  <c r="S2315" i="1"/>
  <c r="T2315" i="1"/>
  <c r="U2315" i="1" s="1"/>
  <c r="S2316" i="1"/>
  <c r="T2316" i="1"/>
  <c r="U2316" i="1" s="1"/>
  <c r="S2317" i="1"/>
  <c r="T2317" i="1"/>
  <c r="U2317" i="1" s="1"/>
  <c r="S2318" i="1"/>
  <c r="T2318" i="1"/>
  <c r="U2318" i="1" s="1"/>
  <c r="S2319" i="1"/>
  <c r="T2319" i="1"/>
  <c r="S2320" i="1"/>
  <c r="T2320" i="1"/>
  <c r="U2320" i="1" s="1"/>
  <c r="S2321" i="1"/>
  <c r="T2321" i="1"/>
  <c r="U2321" i="1" s="1"/>
  <c r="S2322" i="1"/>
  <c r="T2322" i="1"/>
  <c r="U2322" i="1" s="1"/>
  <c r="S2323" i="1"/>
  <c r="T2323" i="1"/>
  <c r="U2323" i="1" s="1"/>
  <c r="S2324" i="1"/>
  <c r="T2324" i="1"/>
  <c r="U2324" i="1" s="1"/>
  <c r="S2325" i="1"/>
  <c r="T2325" i="1"/>
  <c r="U2325" i="1" s="1"/>
  <c r="S2326" i="1"/>
  <c r="T2326" i="1"/>
  <c r="U2326" i="1" s="1"/>
  <c r="S2327" i="1"/>
  <c r="T2327" i="1"/>
  <c r="S2328" i="1"/>
  <c r="T2328" i="1"/>
  <c r="U2328" i="1" s="1"/>
  <c r="S2329" i="1"/>
  <c r="T2329" i="1"/>
  <c r="U2329" i="1" s="1"/>
  <c r="S2330" i="1"/>
  <c r="T2330" i="1"/>
  <c r="U2330" i="1" s="1"/>
  <c r="S2331" i="1"/>
  <c r="T2331" i="1"/>
  <c r="U2331" i="1" s="1"/>
  <c r="S2332" i="1"/>
  <c r="T2332" i="1"/>
  <c r="U2332" i="1" s="1"/>
  <c r="S2333" i="1"/>
  <c r="T2333" i="1"/>
  <c r="U2333" i="1" s="1"/>
  <c r="S2334" i="1"/>
  <c r="T2334" i="1"/>
  <c r="U2334" i="1" s="1"/>
  <c r="S2335" i="1"/>
  <c r="T2335" i="1"/>
  <c r="S2336" i="1"/>
  <c r="T2336" i="1"/>
  <c r="U2336" i="1" s="1"/>
  <c r="S2337" i="1"/>
  <c r="T2337" i="1"/>
  <c r="U2337" i="1" s="1"/>
  <c r="S2338" i="1"/>
  <c r="T2338" i="1"/>
  <c r="U2338" i="1" s="1"/>
  <c r="S2339" i="1"/>
  <c r="T2339" i="1"/>
  <c r="U2339" i="1" s="1"/>
  <c r="S2340" i="1"/>
  <c r="T2340" i="1"/>
  <c r="U2340" i="1" s="1"/>
  <c r="S2341" i="1"/>
  <c r="T2341" i="1"/>
  <c r="U2341" i="1" s="1"/>
  <c r="S2342" i="1"/>
  <c r="T2342" i="1"/>
  <c r="U2342" i="1" s="1"/>
  <c r="S2343" i="1"/>
  <c r="T2343" i="1"/>
  <c r="S2344" i="1"/>
  <c r="T2344" i="1"/>
  <c r="U2344" i="1" s="1"/>
  <c r="S2345" i="1"/>
  <c r="T2345" i="1"/>
  <c r="U2345" i="1" s="1"/>
  <c r="S2346" i="1"/>
  <c r="T2346" i="1"/>
  <c r="U2346" i="1" s="1"/>
  <c r="S2347" i="1"/>
  <c r="T2347" i="1"/>
  <c r="U2347" i="1" s="1"/>
  <c r="S2348" i="1"/>
  <c r="T2348" i="1"/>
  <c r="U2348" i="1" s="1"/>
  <c r="S2349" i="1"/>
  <c r="T2349" i="1"/>
  <c r="U2349" i="1" s="1"/>
  <c r="S2350" i="1"/>
  <c r="T2350" i="1"/>
  <c r="U2350" i="1" s="1"/>
  <c r="S2351" i="1"/>
  <c r="T2351" i="1"/>
  <c r="S2352" i="1"/>
  <c r="T2352" i="1"/>
  <c r="U2352" i="1" s="1"/>
  <c r="S2353" i="1"/>
  <c r="T2353" i="1"/>
  <c r="U2353" i="1" s="1"/>
  <c r="S2354" i="1"/>
  <c r="T2354" i="1"/>
  <c r="U2354" i="1" s="1"/>
  <c r="S2355" i="1"/>
  <c r="T2355" i="1"/>
  <c r="U2355" i="1" s="1"/>
  <c r="S2356" i="1"/>
  <c r="T2356" i="1"/>
  <c r="U2356" i="1" s="1"/>
  <c r="S2357" i="1"/>
  <c r="T2357" i="1"/>
  <c r="U2357" i="1" s="1"/>
  <c r="S2358" i="1"/>
  <c r="T2358" i="1"/>
  <c r="U2358" i="1" s="1"/>
  <c r="S2359" i="1"/>
  <c r="T2359" i="1"/>
  <c r="S2360" i="1"/>
  <c r="T2360" i="1"/>
  <c r="U2360" i="1" s="1"/>
  <c r="S2361" i="1"/>
  <c r="T2361" i="1"/>
  <c r="U2361" i="1" s="1"/>
  <c r="S2362" i="1"/>
  <c r="T2362" i="1"/>
  <c r="U2362" i="1" s="1"/>
  <c r="S2363" i="1"/>
  <c r="T2363" i="1"/>
  <c r="U2363" i="1" s="1"/>
  <c r="S2364" i="1"/>
  <c r="T2364" i="1"/>
  <c r="U2364" i="1" s="1"/>
  <c r="S2365" i="1"/>
  <c r="T2365" i="1"/>
  <c r="U2365" i="1" s="1"/>
  <c r="S2366" i="1"/>
  <c r="T2366" i="1"/>
  <c r="U2366" i="1" s="1"/>
  <c r="S2367" i="1"/>
  <c r="T2367" i="1"/>
  <c r="S2368" i="1"/>
  <c r="T2368" i="1"/>
  <c r="U2368" i="1" s="1"/>
  <c r="S2369" i="1"/>
  <c r="T2369" i="1"/>
  <c r="U2369" i="1" s="1"/>
  <c r="S2370" i="1"/>
  <c r="T2370" i="1"/>
  <c r="U2370" i="1" s="1"/>
  <c r="S2371" i="1"/>
  <c r="T2371" i="1"/>
  <c r="U2371" i="1" s="1"/>
  <c r="S2372" i="1"/>
  <c r="T2372" i="1"/>
  <c r="U2372" i="1" s="1"/>
  <c r="S2373" i="1"/>
  <c r="T2373" i="1"/>
  <c r="U2373" i="1" s="1"/>
  <c r="S2374" i="1"/>
  <c r="T2374" i="1"/>
  <c r="U2374" i="1" s="1"/>
  <c r="S2375" i="1"/>
  <c r="T2375" i="1"/>
  <c r="S2376" i="1"/>
  <c r="T2376" i="1"/>
  <c r="U2376" i="1" s="1"/>
  <c r="S2377" i="1"/>
  <c r="T2377" i="1"/>
  <c r="U2377" i="1" s="1"/>
  <c r="S2378" i="1"/>
  <c r="T2378" i="1"/>
  <c r="U2378" i="1" s="1"/>
  <c r="S2379" i="1"/>
  <c r="T2379" i="1"/>
  <c r="U2379" i="1" s="1"/>
  <c r="S2380" i="1"/>
  <c r="T2380" i="1"/>
  <c r="U2380" i="1" s="1"/>
  <c r="S2381" i="1"/>
  <c r="T2381" i="1"/>
  <c r="U2381" i="1" s="1"/>
  <c r="S2382" i="1"/>
  <c r="T2382" i="1"/>
  <c r="U2382" i="1" s="1"/>
  <c r="S2383" i="1"/>
  <c r="T2383" i="1"/>
  <c r="S2384" i="1"/>
  <c r="T2384" i="1"/>
  <c r="U2384" i="1" s="1"/>
  <c r="S2385" i="1"/>
  <c r="T2385" i="1"/>
  <c r="U2385" i="1" s="1"/>
  <c r="S2386" i="1"/>
  <c r="T2386" i="1"/>
  <c r="U2386" i="1" s="1"/>
  <c r="S2387" i="1"/>
  <c r="T2387" i="1"/>
  <c r="U2387" i="1" s="1"/>
  <c r="S2388" i="1"/>
  <c r="T2388" i="1"/>
  <c r="U2388" i="1" s="1"/>
  <c r="S2389" i="1"/>
  <c r="T2389" i="1"/>
  <c r="U2389" i="1" s="1"/>
  <c r="S2390" i="1"/>
  <c r="T2390" i="1"/>
  <c r="U2390" i="1" s="1"/>
  <c r="S2391" i="1"/>
  <c r="T2391" i="1"/>
  <c r="S2392" i="1"/>
  <c r="T2392" i="1"/>
  <c r="U2392" i="1" s="1"/>
  <c r="S2393" i="1"/>
  <c r="T2393" i="1"/>
  <c r="U2393" i="1" s="1"/>
  <c r="S2394" i="1"/>
  <c r="T2394" i="1"/>
  <c r="U2394" i="1" s="1"/>
  <c r="S2395" i="1"/>
  <c r="T2395" i="1"/>
  <c r="U2395" i="1" s="1"/>
  <c r="S2396" i="1"/>
  <c r="T2396" i="1"/>
  <c r="U2396" i="1" s="1"/>
  <c r="S2397" i="1"/>
  <c r="T2397" i="1"/>
  <c r="U2397" i="1" s="1"/>
  <c r="S2398" i="1"/>
  <c r="T2398" i="1"/>
  <c r="U2398" i="1" s="1"/>
  <c r="S2399" i="1"/>
  <c r="T2399" i="1"/>
  <c r="S2400" i="1"/>
  <c r="T2400" i="1"/>
  <c r="U2400" i="1" s="1"/>
  <c r="S2401" i="1"/>
  <c r="T2401" i="1"/>
  <c r="U2401" i="1" s="1"/>
  <c r="S2402" i="1"/>
  <c r="T2402" i="1"/>
  <c r="U2402" i="1" s="1"/>
  <c r="S2403" i="1"/>
  <c r="T2403" i="1"/>
  <c r="U2403" i="1" s="1"/>
  <c r="S2404" i="1"/>
  <c r="T2404" i="1"/>
  <c r="U2404" i="1" s="1"/>
  <c r="S2405" i="1"/>
  <c r="T2405" i="1"/>
  <c r="U2405" i="1" s="1"/>
  <c r="S2406" i="1"/>
  <c r="T2406" i="1"/>
  <c r="U2406" i="1" s="1"/>
  <c r="S2407" i="1"/>
  <c r="T2407" i="1"/>
  <c r="S2408" i="1"/>
  <c r="T2408" i="1"/>
  <c r="U2408" i="1" s="1"/>
  <c r="S2409" i="1"/>
  <c r="T2409" i="1"/>
  <c r="U2409" i="1" s="1"/>
  <c r="S2410" i="1"/>
  <c r="T2410" i="1"/>
  <c r="U2410" i="1" s="1"/>
  <c r="S2411" i="1"/>
  <c r="T2411" i="1"/>
  <c r="U2411" i="1" s="1"/>
  <c r="S2412" i="1"/>
  <c r="T2412" i="1"/>
  <c r="U2412" i="1" s="1"/>
  <c r="S2413" i="1"/>
  <c r="T2413" i="1"/>
  <c r="U2413" i="1" s="1"/>
  <c r="S2414" i="1"/>
  <c r="T2414" i="1"/>
  <c r="U2414" i="1" s="1"/>
  <c r="S2415" i="1"/>
  <c r="T2415" i="1"/>
  <c r="S2416" i="1"/>
  <c r="T2416" i="1"/>
  <c r="U2416" i="1" s="1"/>
  <c r="S2417" i="1"/>
  <c r="T2417" i="1"/>
  <c r="U2417" i="1" s="1"/>
  <c r="S2418" i="1"/>
  <c r="T2418" i="1"/>
  <c r="U2418" i="1" s="1"/>
  <c r="S2419" i="1"/>
  <c r="T2419" i="1"/>
  <c r="U2419" i="1" s="1"/>
  <c r="S2420" i="1"/>
  <c r="T2420" i="1"/>
  <c r="U2420" i="1" s="1"/>
  <c r="S2421" i="1"/>
  <c r="T2421" i="1"/>
  <c r="U2421" i="1" s="1"/>
  <c r="S2422" i="1"/>
  <c r="T2422" i="1"/>
  <c r="U2422" i="1" s="1"/>
  <c r="S2423" i="1"/>
  <c r="T2423" i="1"/>
  <c r="S2424" i="1"/>
  <c r="T2424" i="1"/>
  <c r="U2424" i="1" s="1"/>
  <c r="S2425" i="1"/>
  <c r="T2425" i="1"/>
  <c r="U2425" i="1" s="1"/>
  <c r="S2426" i="1"/>
  <c r="T2426" i="1"/>
  <c r="U2426" i="1" s="1"/>
  <c r="S2427" i="1"/>
  <c r="T2427" i="1"/>
  <c r="U2427" i="1" s="1"/>
  <c r="S2428" i="1"/>
  <c r="T2428" i="1"/>
  <c r="U2428" i="1" s="1"/>
  <c r="S2429" i="1"/>
  <c r="T2429" i="1"/>
  <c r="U2429" i="1" s="1"/>
  <c r="S2430" i="1"/>
  <c r="T2430" i="1"/>
  <c r="U2430" i="1" s="1"/>
  <c r="S2431" i="1"/>
  <c r="T2431" i="1"/>
  <c r="S2432" i="1"/>
  <c r="T2432" i="1"/>
  <c r="U2432" i="1" s="1"/>
  <c r="S2433" i="1"/>
  <c r="T2433" i="1"/>
  <c r="U2433" i="1" s="1"/>
  <c r="S2434" i="1"/>
  <c r="T2434" i="1"/>
  <c r="U2434" i="1" s="1"/>
  <c r="S2435" i="1"/>
  <c r="T2435" i="1"/>
  <c r="U2435" i="1" s="1"/>
  <c r="S2436" i="1"/>
  <c r="T2436" i="1"/>
  <c r="U2436" i="1" s="1"/>
  <c r="S2437" i="1"/>
  <c r="T2437" i="1"/>
  <c r="U2437" i="1" s="1"/>
  <c r="S2438" i="1"/>
  <c r="T2438" i="1"/>
  <c r="U2438" i="1" s="1"/>
  <c r="S2439" i="1"/>
  <c r="T2439" i="1"/>
  <c r="S2440" i="1"/>
  <c r="T2440" i="1"/>
  <c r="U2440" i="1" s="1"/>
  <c r="S2441" i="1"/>
  <c r="T2441" i="1"/>
  <c r="U2441" i="1" s="1"/>
  <c r="S2442" i="1"/>
  <c r="T2442" i="1"/>
  <c r="U2442" i="1" s="1"/>
  <c r="S2443" i="1"/>
  <c r="T2443" i="1"/>
  <c r="U2443" i="1" s="1"/>
  <c r="S2444" i="1"/>
  <c r="T2444" i="1"/>
  <c r="U2444" i="1" s="1"/>
  <c r="S2445" i="1"/>
  <c r="T2445" i="1"/>
  <c r="U2445" i="1" s="1"/>
  <c r="S2446" i="1"/>
  <c r="T2446" i="1"/>
  <c r="U2446" i="1" s="1"/>
  <c r="S2447" i="1"/>
  <c r="T2447" i="1"/>
  <c r="S2448" i="1"/>
  <c r="T2448" i="1"/>
  <c r="U2448" i="1" s="1"/>
  <c r="S2449" i="1"/>
  <c r="T2449" i="1"/>
  <c r="U2449" i="1" s="1"/>
  <c r="S2450" i="1"/>
  <c r="T2450" i="1"/>
  <c r="U2450" i="1" s="1"/>
  <c r="S2451" i="1"/>
  <c r="T2451" i="1"/>
  <c r="U2451" i="1" s="1"/>
  <c r="S2452" i="1"/>
  <c r="T2452" i="1"/>
  <c r="U2452" i="1" s="1"/>
  <c r="S2453" i="1"/>
  <c r="T2453" i="1"/>
  <c r="U2453" i="1" s="1"/>
  <c r="S2454" i="1"/>
  <c r="T2454" i="1"/>
  <c r="U2454" i="1" s="1"/>
  <c r="S2455" i="1"/>
  <c r="T2455" i="1"/>
  <c r="S2456" i="1"/>
  <c r="T2456" i="1"/>
  <c r="U2456" i="1" s="1"/>
  <c r="S2457" i="1"/>
  <c r="T2457" i="1"/>
  <c r="U2457" i="1" s="1"/>
  <c r="S2458" i="1"/>
  <c r="T2458" i="1"/>
  <c r="U2458" i="1" s="1"/>
  <c r="S2459" i="1"/>
  <c r="T2459" i="1"/>
  <c r="U2459" i="1" s="1"/>
  <c r="S2460" i="1"/>
  <c r="T2460" i="1"/>
  <c r="U2460" i="1" s="1"/>
  <c r="S2461" i="1"/>
  <c r="T2461" i="1"/>
  <c r="U2461" i="1" s="1"/>
  <c r="S2462" i="1"/>
  <c r="T2462" i="1"/>
  <c r="U2462" i="1" s="1"/>
  <c r="S2463" i="1"/>
  <c r="T2463" i="1"/>
  <c r="S2464" i="1"/>
  <c r="T2464" i="1"/>
  <c r="U2464" i="1" s="1"/>
  <c r="S2465" i="1"/>
  <c r="T2465" i="1"/>
  <c r="U2465" i="1" s="1"/>
  <c r="S2466" i="1"/>
  <c r="T2466" i="1"/>
  <c r="U2466" i="1" s="1"/>
  <c r="S2467" i="1"/>
  <c r="T2467" i="1"/>
  <c r="U2467" i="1" s="1"/>
  <c r="S2468" i="1"/>
  <c r="T2468" i="1"/>
  <c r="U2468" i="1" s="1"/>
  <c r="S2469" i="1"/>
  <c r="T2469" i="1"/>
  <c r="U2469" i="1" s="1"/>
  <c r="S2470" i="1"/>
  <c r="T2470" i="1"/>
  <c r="U2470" i="1" s="1"/>
  <c r="S2471" i="1"/>
  <c r="T2471" i="1"/>
  <c r="S2472" i="1"/>
  <c r="T2472" i="1"/>
  <c r="U2472" i="1" s="1"/>
  <c r="S2473" i="1"/>
  <c r="T2473" i="1"/>
  <c r="U2473" i="1" s="1"/>
  <c r="S2474" i="1"/>
  <c r="T2474" i="1"/>
  <c r="U2474" i="1" s="1"/>
  <c r="S2475" i="1"/>
  <c r="T2475" i="1"/>
  <c r="U2475" i="1" s="1"/>
  <c r="S2476" i="1"/>
  <c r="T2476" i="1"/>
  <c r="U2476" i="1" s="1"/>
  <c r="S2477" i="1"/>
  <c r="T2477" i="1"/>
  <c r="U2477" i="1" s="1"/>
  <c r="S2478" i="1"/>
  <c r="T2478" i="1"/>
  <c r="U2478" i="1" s="1"/>
  <c r="S2479" i="1"/>
  <c r="T2479" i="1"/>
  <c r="S2480" i="1"/>
  <c r="T2480" i="1"/>
  <c r="U2480" i="1" s="1"/>
  <c r="S2481" i="1"/>
  <c r="T2481" i="1"/>
  <c r="U2481" i="1" s="1"/>
  <c r="S2482" i="1"/>
  <c r="T2482" i="1"/>
  <c r="U2482" i="1" s="1"/>
  <c r="S2483" i="1"/>
  <c r="T2483" i="1"/>
  <c r="U2483" i="1" s="1"/>
  <c r="S2484" i="1"/>
  <c r="T2484" i="1"/>
  <c r="U2484" i="1" s="1"/>
  <c r="S2485" i="1"/>
  <c r="T2485" i="1"/>
  <c r="U2485" i="1" s="1"/>
  <c r="S2486" i="1"/>
  <c r="T2486" i="1"/>
  <c r="U2486" i="1" s="1"/>
  <c r="S2487" i="1"/>
  <c r="T2487" i="1"/>
  <c r="S2488" i="1"/>
  <c r="T2488" i="1"/>
  <c r="U2488" i="1" s="1"/>
  <c r="S2489" i="1"/>
  <c r="T2489" i="1"/>
  <c r="U2489" i="1" s="1"/>
  <c r="S2490" i="1"/>
  <c r="T2490" i="1"/>
  <c r="U2490" i="1" s="1"/>
  <c r="S2491" i="1"/>
  <c r="T2491" i="1"/>
  <c r="U2491" i="1" s="1"/>
  <c r="S2492" i="1"/>
  <c r="T2492" i="1"/>
  <c r="U2492" i="1" s="1"/>
  <c r="S2493" i="1"/>
  <c r="T2493" i="1"/>
  <c r="U2493" i="1" s="1"/>
  <c r="S2494" i="1"/>
  <c r="T2494" i="1"/>
  <c r="U2494" i="1" s="1"/>
  <c r="S2495" i="1"/>
  <c r="T2495" i="1"/>
  <c r="S2496" i="1"/>
  <c r="T2496" i="1"/>
  <c r="U2496" i="1" s="1"/>
  <c r="S2497" i="1"/>
  <c r="T2497" i="1"/>
  <c r="U2497" i="1" s="1"/>
  <c r="S2498" i="1"/>
  <c r="T2498" i="1"/>
  <c r="U2498" i="1" s="1"/>
  <c r="S2499" i="1"/>
  <c r="T2499" i="1"/>
  <c r="U2499" i="1" s="1"/>
  <c r="S2500" i="1"/>
  <c r="T2500" i="1"/>
  <c r="U2500" i="1" s="1"/>
  <c r="S2501" i="1"/>
  <c r="T2501" i="1"/>
  <c r="U2501" i="1" s="1"/>
  <c r="S2502" i="1"/>
  <c r="T2502" i="1"/>
  <c r="U2502" i="1" s="1"/>
  <c r="S2503" i="1"/>
  <c r="T2503" i="1"/>
  <c r="S2504" i="1"/>
  <c r="T2504" i="1"/>
  <c r="U2504" i="1" s="1"/>
  <c r="S2505" i="1"/>
  <c r="T2505" i="1"/>
  <c r="U2505" i="1" s="1"/>
  <c r="S2506" i="1"/>
  <c r="T2506" i="1"/>
  <c r="U2506" i="1" s="1"/>
  <c r="S2507" i="1"/>
  <c r="T2507" i="1"/>
  <c r="U2507" i="1" s="1"/>
  <c r="S2508" i="1"/>
  <c r="T2508" i="1"/>
  <c r="U2508" i="1" s="1"/>
  <c r="S2509" i="1"/>
  <c r="T2509" i="1"/>
  <c r="U2509" i="1" s="1"/>
  <c r="S2510" i="1"/>
  <c r="T2510" i="1"/>
  <c r="U2510" i="1" s="1"/>
  <c r="S2511" i="1"/>
  <c r="T2511" i="1"/>
  <c r="S2512" i="1"/>
  <c r="T2512" i="1"/>
  <c r="U2512" i="1" s="1"/>
  <c r="S2513" i="1"/>
  <c r="T2513" i="1"/>
  <c r="U2513" i="1" s="1"/>
  <c r="S2514" i="1"/>
  <c r="T2514" i="1"/>
  <c r="U2514" i="1" s="1"/>
  <c r="S2515" i="1"/>
  <c r="T2515" i="1"/>
  <c r="U2515" i="1" s="1"/>
  <c r="S2516" i="1"/>
  <c r="T2516" i="1"/>
  <c r="U2516" i="1" s="1"/>
  <c r="S2517" i="1"/>
  <c r="T2517" i="1"/>
  <c r="U2517" i="1" s="1"/>
  <c r="S2518" i="1"/>
  <c r="T2518" i="1"/>
  <c r="U2518" i="1" s="1"/>
  <c r="S2519" i="1"/>
  <c r="T2519" i="1"/>
  <c r="S2520" i="1"/>
  <c r="T2520" i="1"/>
  <c r="U2520" i="1" s="1"/>
  <c r="S2521" i="1"/>
  <c r="T2521" i="1"/>
  <c r="U2521" i="1" s="1"/>
  <c r="S2522" i="1"/>
  <c r="T2522" i="1"/>
  <c r="U2522" i="1" s="1"/>
  <c r="S2523" i="1"/>
  <c r="T2523" i="1"/>
  <c r="U2523" i="1" s="1"/>
  <c r="S2524" i="1"/>
  <c r="T2524" i="1"/>
  <c r="U2524" i="1" s="1"/>
  <c r="S2525" i="1"/>
  <c r="T2525" i="1"/>
  <c r="U2525" i="1" s="1"/>
  <c r="S2526" i="1"/>
  <c r="T2526" i="1"/>
  <c r="U2526" i="1" s="1"/>
  <c r="S2527" i="1"/>
  <c r="T2527" i="1"/>
  <c r="S2528" i="1"/>
  <c r="T2528" i="1"/>
  <c r="U2528" i="1" s="1"/>
  <c r="S2529" i="1"/>
  <c r="T2529" i="1"/>
  <c r="U2529" i="1" s="1"/>
  <c r="S2530" i="1"/>
  <c r="T2530" i="1"/>
  <c r="U2530" i="1" s="1"/>
  <c r="S2531" i="1"/>
  <c r="T2531" i="1"/>
  <c r="U2531" i="1" s="1"/>
  <c r="S2532" i="1"/>
  <c r="T2532" i="1"/>
  <c r="U2532" i="1" s="1"/>
  <c r="S2533" i="1"/>
  <c r="T2533" i="1"/>
  <c r="U2533" i="1" s="1"/>
  <c r="S2534" i="1"/>
  <c r="T2534" i="1"/>
  <c r="U2534" i="1" s="1"/>
  <c r="S2535" i="1"/>
  <c r="T2535" i="1"/>
  <c r="S2536" i="1"/>
  <c r="T2536" i="1"/>
  <c r="U2536" i="1" s="1"/>
  <c r="S2537" i="1"/>
  <c r="T2537" i="1"/>
  <c r="U2537" i="1" s="1"/>
  <c r="S2538" i="1"/>
  <c r="T2538" i="1"/>
  <c r="U2538" i="1" s="1"/>
  <c r="S2539" i="1"/>
  <c r="T2539" i="1"/>
  <c r="U2539" i="1" s="1"/>
  <c r="S2540" i="1"/>
  <c r="T2540" i="1"/>
  <c r="U2540" i="1" s="1"/>
  <c r="S2541" i="1"/>
  <c r="T2541" i="1"/>
  <c r="U2541" i="1" s="1"/>
  <c r="S2542" i="1"/>
  <c r="T2542" i="1"/>
  <c r="U2542" i="1" s="1"/>
  <c r="S2543" i="1"/>
  <c r="T2543" i="1"/>
  <c r="S2544" i="1"/>
  <c r="T2544" i="1"/>
  <c r="U2544" i="1" s="1"/>
  <c r="S2545" i="1"/>
  <c r="T2545" i="1"/>
  <c r="U2545" i="1" s="1"/>
  <c r="S2546" i="1"/>
  <c r="T2546" i="1"/>
  <c r="U2546" i="1" s="1"/>
  <c r="S2547" i="1"/>
  <c r="T2547" i="1"/>
  <c r="U2547" i="1" s="1"/>
  <c r="S2548" i="1"/>
  <c r="T2548" i="1"/>
  <c r="U2548" i="1" s="1"/>
  <c r="S2549" i="1"/>
  <c r="T2549" i="1"/>
  <c r="U2549" i="1" s="1"/>
  <c r="S2550" i="1"/>
  <c r="T2550" i="1"/>
  <c r="U2550" i="1" s="1"/>
  <c r="S2551" i="1"/>
  <c r="T2551" i="1"/>
  <c r="S2552" i="1"/>
  <c r="T2552" i="1"/>
  <c r="U2552" i="1" s="1"/>
  <c r="S2553" i="1"/>
  <c r="T2553" i="1"/>
  <c r="U2553" i="1" s="1"/>
  <c r="S2554" i="1"/>
  <c r="T2554" i="1"/>
  <c r="U2554" i="1" s="1"/>
  <c r="S2555" i="1"/>
  <c r="T2555" i="1"/>
  <c r="U2555" i="1" s="1"/>
  <c r="S2556" i="1"/>
  <c r="T2556" i="1"/>
  <c r="U2556" i="1" s="1"/>
  <c r="S2557" i="1"/>
  <c r="T2557" i="1"/>
  <c r="U2557" i="1" s="1"/>
  <c r="S2558" i="1"/>
  <c r="T2558" i="1"/>
  <c r="U2558" i="1" s="1"/>
  <c r="S2559" i="1"/>
  <c r="T2559" i="1"/>
  <c r="S2560" i="1"/>
  <c r="T2560" i="1"/>
  <c r="U2560" i="1" s="1"/>
  <c r="S2561" i="1"/>
  <c r="T2561" i="1"/>
  <c r="U2561" i="1" s="1"/>
  <c r="S2562" i="1"/>
  <c r="T2562" i="1"/>
  <c r="U2562" i="1" s="1"/>
  <c r="S2563" i="1"/>
  <c r="T2563" i="1"/>
  <c r="U2563" i="1" s="1"/>
  <c r="S2564" i="1"/>
  <c r="T2564" i="1"/>
  <c r="U2564" i="1" s="1"/>
  <c r="S2565" i="1"/>
  <c r="T2565" i="1"/>
  <c r="U2565" i="1" s="1"/>
  <c r="S2566" i="1"/>
  <c r="T2566" i="1"/>
  <c r="U2566" i="1" s="1"/>
  <c r="S2567" i="1"/>
  <c r="T2567" i="1"/>
  <c r="S2568" i="1"/>
  <c r="T2568" i="1"/>
  <c r="U2568" i="1" s="1"/>
  <c r="S2569" i="1"/>
  <c r="T2569" i="1"/>
  <c r="U2569" i="1" s="1"/>
  <c r="S2570" i="1"/>
  <c r="T2570" i="1"/>
  <c r="U2570" i="1" s="1"/>
  <c r="S2571" i="1"/>
  <c r="T2571" i="1"/>
  <c r="U2571" i="1" s="1"/>
  <c r="S2572" i="1"/>
  <c r="T2572" i="1"/>
  <c r="U2572" i="1" s="1"/>
  <c r="S2573" i="1"/>
  <c r="T2573" i="1"/>
  <c r="U2573" i="1" s="1"/>
  <c r="S2574" i="1"/>
  <c r="T2574" i="1"/>
  <c r="U2574" i="1" s="1"/>
  <c r="S2575" i="1"/>
  <c r="T2575" i="1"/>
  <c r="S2576" i="1"/>
  <c r="T2576" i="1"/>
  <c r="U2576" i="1" s="1"/>
  <c r="S2577" i="1"/>
  <c r="T2577" i="1"/>
  <c r="U2577" i="1" s="1"/>
  <c r="S2578" i="1"/>
  <c r="T2578" i="1"/>
  <c r="U2578" i="1" s="1"/>
  <c r="S2579" i="1"/>
  <c r="T2579" i="1"/>
  <c r="U2579" i="1" s="1"/>
  <c r="S2580" i="1"/>
  <c r="T2580" i="1"/>
  <c r="U2580" i="1" s="1"/>
  <c r="S2581" i="1"/>
  <c r="T2581" i="1"/>
  <c r="U2581" i="1" s="1"/>
  <c r="S2582" i="1"/>
  <c r="T2582" i="1"/>
  <c r="U2582" i="1" s="1"/>
  <c r="S2583" i="1"/>
  <c r="T2583" i="1"/>
  <c r="S2584" i="1"/>
  <c r="T2584" i="1"/>
  <c r="U2584" i="1" s="1"/>
  <c r="S2585" i="1"/>
  <c r="T2585" i="1"/>
  <c r="U2585" i="1" s="1"/>
  <c r="S2586" i="1"/>
  <c r="T2586" i="1"/>
  <c r="U2586" i="1" s="1"/>
  <c r="S2587" i="1"/>
  <c r="T2587" i="1"/>
  <c r="U2587" i="1" s="1"/>
  <c r="S2588" i="1"/>
  <c r="T2588" i="1"/>
  <c r="U2588" i="1" s="1"/>
  <c r="S2589" i="1"/>
  <c r="T2589" i="1"/>
  <c r="U2589" i="1" s="1"/>
  <c r="S2590" i="1"/>
  <c r="T2590" i="1"/>
  <c r="U2590" i="1" s="1"/>
  <c r="S2591" i="1"/>
  <c r="T2591" i="1"/>
  <c r="S2592" i="1"/>
  <c r="T2592" i="1"/>
  <c r="U2592" i="1" s="1"/>
  <c r="S2593" i="1"/>
  <c r="T2593" i="1"/>
  <c r="U2593" i="1" s="1"/>
  <c r="S2594" i="1"/>
  <c r="T2594" i="1"/>
  <c r="U2594" i="1" s="1"/>
  <c r="S2595" i="1"/>
  <c r="T2595" i="1"/>
  <c r="U2595" i="1" s="1"/>
  <c r="S2596" i="1"/>
  <c r="T2596" i="1"/>
  <c r="U2596" i="1" s="1"/>
  <c r="S2597" i="1"/>
  <c r="T2597" i="1"/>
  <c r="U2597" i="1" s="1"/>
  <c r="S2598" i="1"/>
  <c r="T2598" i="1"/>
  <c r="U2598" i="1" s="1"/>
  <c r="S2599" i="1"/>
  <c r="T2599" i="1"/>
  <c r="S2600" i="1"/>
  <c r="T2600" i="1"/>
  <c r="U2600" i="1" s="1"/>
  <c r="S2601" i="1"/>
  <c r="T2601" i="1"/>
  <c r="U2601" i="1" s="1"/>
  <c r="S2602" i="1"/>
  <c r="T2602" i="1"/>
  <c r="U2602" i="1" s="1"/>
  <c r="S2603" i="1"/>
  <c r="T2603" i="1"/>
  <c r="U2603" i="1" s="1"/>
  <c r="S2604" i="1"/>
  <c r="T2604" i="1"/>
  <c r="U2604" i="1" s="1"/>
  <c r="S2605" i="1"/>
  <c r="T2605" i="1"/>
  <c r="U2605" i="1" s="1"/>
  <c r="S2606" i="1"/>
  <c r="T2606" i="1"/>
  <c r="U2606" i="1" s="1"/>
  <c r="S2607" i="1"/>
  <c r="T2607" i="1"/>
  <c r="S2608" i="1"/>
  <c r="T2608" i="1"/>
  <c r="U2608" i="1" s="1"/>
  <c r="S2609" i="1"/>
  <c r="T2609" i="1"/>
  <c r="U2609" i="1" s="1"/>
  <c r="S2610" i="1"/>
  <c r="T2610" i="1"/>
  <c r="U2610" i="1" s="1"/>
  <c r="S2611" i="1"/>
  <c r="T2611" i="1"/>
  <c r="U2611" i="1" s="1"/>
  <c r="S2612" i="1"/>
  <c r="T2612" i="1"/>
  <c r="U2612" i="1" s="1"/>
  <c r="S2613" i="1"/>
  <c r="T2613" i="1"/>
  <c r="U2613" i="1" s="1"/>
  <c r="S2614" i="1"/>
  <c r="T2614" i="1"/>
  <c r="U2614" i="1" s="1"/>
  <c r="S2615" i="1"/>
  <c r="T2615" i="1"/>
  <c r="S2616" i="1"/>
  <c r="T2616" i="1"/>
  <c r="U2616" i="1" s="1"/>
  <c r="S2617" i="1"/>
  <c r="T2617" i="1"/>
  <c r="U2617" i="1" s="1"/>
  <c r="S2618" i="1"/>
  <c r="T2618" i="1"/>
  <c r="U2618" i="1" s="1"/>
  <c r="S2619" i="1"/>
  <c r="T2619" i="1"/>
  <c r="U2619" i="1" s="1"/>
  <c r="S2620" i="1"/>
  <c r="T2620" i="1"/>
  <c r="U2620" i="1" s="1"/>
  <c r="S2621" i="1"/>
  <c r="T2621" i="1"/>
  <c r="U2621" i="1" s="1"/>
  <c r="S2622" i="1"/>
  <c r="T2622" i="1"/>
  <c r="U2622" i="1" s="1"/>
  <c r="S2623" i="1"/>
  <c r="T2623" i="1"/>
  <c r="S2624" i="1"/>
  <c r="T2624" i="1"/>
  <c r="U2624" i="1" s="1"/>
  <c r="S2625" i="1"/>
  <c r="T2625" i="1"/>
  <c r="U2625" i="1" s="1"/>
  <c r="S2626" i="1"/>
  <c r="T2626" i="1"/>
  <c r="U2626" i="1" s="1"/>
  <c r="S2627" i="1"/>
  <c r="T2627" i="1"/>
  <c r="U2627" i="1" s="1"/>
  <c r="S2628" i="1"/>
  <c r="T2628" i="1"/>
  <c r="U2628" i="1" s="1"/>
  <c r="S2629" i="1"/>
  <c r="T2629" i="1"/>
  <c r="U2629" i="1" s="1"/>
  <c r="S2630" i="1"/>
  <c r="T2630" i="1"/>
  <c r="U2630" i="1" s="1"/>
  <c r="S2631" i="1"/>
  <c r="T2631" i="1"/>
  <c r="S2632" i="1"/>
  <c r="T2632" i="1"/>
  <c r="U2632" i="1" s="1"/>
  <c r="S2633" i="1"/>
  <c r="T2633" i="1"/>
  <c r="U2633" i="1" s="1"/>
  <c r="S2634" i="1"/>
  <c r="T2634" i="1"/>
  <c r="U2634" i="1" s="1"/>
  <c r="S2635" i="1"/>
  <c r="T2635" i="1"/>
  <c r="U2635" i="1" s="1"/>
  <c r="S2636" i="1"/>
  <c r="T2636" i="1"/>
  <c r="U2636" i="1" s="1"/>
  <c r="S2637" i="1"/>
  <c r="T2637" i="1"/>
  <c r="U2637" i="1" s="1"/>
  <c r="S2638" i="1"/>
  <c r="T2638" i="1"/>
  <c r="U2638" i="1" s="1"/>
  <c r="S2639" i="1"/>
  <c r="T2639" i="1"/>
  <c r="S2640" i="1"/>
  <c r="T2640" i="1"/>
  <c r="U2640" i="1" s="1"/>
  <c r="S2641" i="1"/>
  <c r="T2641" i="1"/>
  <c r="U2641" i="1" s="1"/>
  <c r="S2642" i="1"/>
  <c r="T2642" i="1"/>
  <c r="U2642" i="1" s="1"/>
  <c r="S2643" i="1"/>
  <c r="T2643" i="1"/>
  <c r="U2643" i="1" s="1"/>
  <c r="S2644" i="1"/>
  <c r="T2644" i="1"/>
  <c r="U2644" i="1" s="1"/>
  <c r="S2645" i="1"/>
  <c r="T2645" i="1"/>
  <c r="U2645" i="1" s="1"/>
  <c r="S2646" i="1"/>
  <c r="T2646" i="1"/>
  <c r="U2646" i="1" s="1"/>
  <c r="S2647" i="1"/>
  <c r="T2647" i="1"/>
  <c r="S2648" i="1"/>
  <c r="T2648" i="1"/>
  <c r="U2648" i="1" s="1"/>
  <c r="S2649" i="1"/>
  <c r="T2649" i="1"/>
  <c r="U2649" i="1" s="1"/>
  <c r="S2650" i="1"/>
  <c r="T2650" i="1"/>
  <c r="U2650" i="1" s="1"/>
  <c r="S2651" i="1"/>
  <c r="T2651" i="1"/>
  <c r="U2651" i="1" s="1"/>
  <c r="S2652" i="1"/>
  <c r="T2652" i="1"/>
  <c r="U2652" i="1" s="1"/>
  <c r="S2653" i="1"/>
  <c r="T2653" i="1"/>
  <c r="U2653" i="1" s="1"/>
  <c r="S2654" i="1"/>
  <c r="T2654" i="1"/>
  <c r="U2654" i="1" s="1"/>
  <c r="S2655" i="1"/>
  <c r="T2655" i="1"/>
  <c r="S2656" i="1"/>
  <c r="T2656" i="1"/>
  <c r="U2656" i="1" s="1"/>
  <c r="S2657" i="1"/>
  <c r="T2657" i="1"/>
  <c r="U2657" i="1" s="1"/>
  <c r="S2658" i="1"/>
  <c r="T2658" i="1"/>
  <c r="U2658" i="1" s="1"/>
  <c r="S2659" i="1"/>
  <c r="T2659" i="1"/>
  <c r="U2659" i="1" s="1"/>
  <c r="S2660" i="1"/>
  <c r="T2660" i="1"/>
  <c r="U2660" i="1" s="1"/>
  <c r="S2661" i="1"/>
  <c r="T2661" i="1"/>
  <c r="U2661" i="1" s="1"/>
  <c r="S2662" i="1"/>
  <c r="T2662" i="1"/>
  <c r="U2662" i="1" s="1"/>
  <c r="S2663" i="1"/>
  <c r="T2663" i="1"/>
  <c r="S2664" i="1"/>
  <c r="T2664" i="1"/>
  <c r="U2664" i="1" s="1"/>
  <c r="S2665" i="1"/>
  <c r="T2665" i="1"/>
  <c r="U2665" i="1" s="1"/>
  <c r="S2666" i="1"/>
  <c r="T2666" i="1"/>
  <c r="U2666" i="1" s="1"/>
  <c r="S2667" i="1"/>
  <c r="T2667" i="1"/>
  <c r="U2667" i="1" s="1"/>
  <c r="S2668" i="1"/>
  <c r="T2668" i="1"/>
  <c r="U2668" i="1" s="1"/>
  <c r="S2669" i="1"/>
  <c r="T2669" i="1"/>
  <c r="U2669" i="1" s="1"/>
  <c r="S2670" i="1"/>
  <c r="T2670" i="1"/>
  <c r="U2670" i="1" s="1"/>
  <c r="S2671" i="1"/>
  <c r="T2671" i="1"/>
  <c r="S2672" i="1"/>
  <c r="T2672" i="1"/>
  <c r="U2672" i="1" s="1"/>
  <c r="S2673" i="1"/>
  <c r="T2673" i="1"/>
  <c r="U2673" i="1" s="1"/>
  <c r="S2674" i="1"/>
  <c r="T2674" i="1"/>
  <c r="U2674" i="1" s="1"/>
  <c r="S2675" i="1"/>
  <c r="T2675" i="1"/>
  <c r="U2675" i="1" s="1"/>
  <c r="S2676" i="1"/>
  <c r="T2676" i="1"/>
  <c r="U2676" i="1" s="1"/>
  <c r="S2677" i="1"/>
  <c r="T2677" i="1"/>
  <c r="U2677" i="1" s="1"/>
  <c r="S2678" i="1"/>
  <c r="T2678" i="1"/>
  <c r="U2678" i="1" s="1"/>
  <c r="S2679" i="1"/>
  <c r="T2679" i="1"/>
  <c r="S2680" i="1"/>
  <c r="T2680" i="1"/>
  <c r="U2680" i="1" s="1"/>
  <c r="S2681" i="1"/>
  <c r="T2681" i="1"/>
  <c r="U2681" i="1" s="1"/>
  <c r="S2682" i="1"/>
  <c r="T2682" i="1"/>
  <c r="U2682" i="1" s="1"/>
  <c r="S2683" i="1"/>
  <c r="T2683" i="1"/>
  <c r="U2683" i="1" s="1"/>
  <c r="S2684" i="1"/>
  <c r="T2684" i="1"/>
  <c r="U2684" i="1" s="1"/>
  <c r="S2685" i="1"/>
  <c r="T2685" i="1"/>
  <c r="U2685" i="1" s="1"/>
  <c r="S2686" i="1"/>
  <c r="T2686" i="1"/>
  <c r="U2686" i="1" s="1"/>
  <c r="S2687" i="1"/>
  <c r="T2687" i="1"/>
  <c r="S2688" i="1"/>
  <c r="T2688" i="1"/>
  <c r="U2688" i="1" s="1"/>
  <c r="S2689" i="1"/>
  <c r="T2689" i="1"/>
  <c r="U2689" i="1" s="1"/>
  <c r="S2690" i="1"/>
  <c r="T2690" i="1"/>
  <c r="U2690" i="1" s="1"/>
  <c r="S2691" i="1"/>
  <c r="T2691" i="1"/>
  <c r="U2691" i="1" s="1"/>
  <c r="S2692" i="1"/>
  <c r="T2692" i="1"/>
  <c r="U2692" i="1" s="1"/>
  <c r="S2693" i="1"/>
  <c r="T2693" i="1"/>
  <c r="U2693" i="1" s="1"/>
  <c r="S2694" i="1"/>
  <c r="T2694" i="1"/>
  <c r="U2694" i="1" s="1"/>
  <c r="S2695" i="1"/>
  <c r="T2695" i="1"/>
  <c r="S2696" i="1"/>
  <c r="T2696" i="1"/>
  <c r="U2696" i="1" s="1"/>
  <c r="S2697" i="1"/>
  <c r="T2697" i="1"/>
  <c r="U2697" i="1" s="1"/>
  <c r="S2698" i="1"/>
  <c r="T2698" i="1"/>
  <c r="U2698" i="1" s="1"/>
  <c r="S2699" i="1"/>
  <c r="T2699" i="1"/>
  <c r="U2699" i="1" s="1"/>
  <c r="S2700" i="1"/>
  <c r="T2700" i="1"/>
  <c r="U2700" i="1" s="1"/>
  <c r="S2701" i="1"/>
  <c r="T2701" i="1"/>
  <c r="U2701" i="1" s="1"/>
  <c r="S2702" i="1"/>
  <c r="T2702" i="1"/>
  <c r="U2702" i="1" s="1"/>
  <c r="S2703" i="1"/>
  <c r="T2703" i="1"/>
  <c r="S2704" i="1"/>
  <c r="T2704" i="1"/>
  <c r="U2704" i="1" s="1"/>
  <c r="S2705" i="1"/>
  <c r="T2705" i="1"/>
  <c r="U2705" i="1" s="1"/>
  <c r="S2706" i="1"/>
  <c r="T2706" i="1"/>
  <c r="U2706" i="1" s="1"/>
  <c r="S2707" i="1"/>
  <c r="T2707" i="1"/>
  <c r="U2707" i="1" s="1"/>
  <c r="S2708" i="1"/>
  <c r="T2708" i="1"/>
  <c r="U2708" i="1" s="1"/>
  <c r="S2709" i="1"/>
  <c r="T2709" i="1"/>
  <c r="U2709" i="1" s="1"/>
  <c r="S2710" i="1"/>
  <c r="T2710" i="1"/>
  <c r="U2710" i="1" s="1"/>
  <c r="S2711" i="1"/>
  <c r="T2711" i="1"/>
  <c r="S2712" i="1"/>
  <c r="T2712" i="1"/>
  <c r="U2712" i="1" s="1"/>
  <c r="S2713" i="1"/>
  <c r="T2713" i="1"/>
  <c r="U2713" i="1" s="1"/>
  <c r="S2714" i="1"/>
  <c r="T2714" i="1"/>
  <c r="U2714" i="1" s="1"/>
  <c r="S2715" i="1"/>
  <c r="T2715" i="1"/>
  <c r="U2715" i="1" s="1"/>
  <c r="S2716" i="1"/>
  <c r="T2716" i="1"/>
  <c r="U2716" i="1" s="1"/>
  <c r="S2717" i="1"/>
  <c r="T2717" i="1"/>
  <c r="U2717" i="1" s="1"/>
  <c r="S2718" i="1"/>
  <c r="T2718" i="1"/>
  <c r="U2718" i="1" s="1"/>
  <c r="S2719" i="1"/>
  <c r="T2719" i="1"/>
  <c r="S2720" i="1"/>
  <c r="T2720" i="1"/>
  <c r="U2720" i="1" s="1"/>
  <c r="S2721" i="1"/>
  <c r="T2721" i="1"/>
  <c r="U2721" i="1" s="1"/>
  <c r="S2722" i="1"/>
  <c r="T2722" i="1"/>
  <c r="U2722" i="1" s="1"/>
  <c r="S2723" i="1"/>
  <c r="T2723" i="1"/>
  <c r="U2723" i="1" s="1"/>
  <c r="S2724" i="1"/>
  <c r="T2724" i="1"/>
  <c r="U2724" i="1" s="1"/>
  <c r="S2725" i="1"/>
  <c r="T2725" i="1"/>
  <c r="U2725" i="1" s="1"/>
  <c r="S2726" i="1"/>
  <c r="T2726" i="1"/>
  <c r="U2726" i="1" s="1"/>
  <c r="S2727" i="1"/>
  <c r="T2727" i="1"/>
  <c r="S2728" i="1"/>
  <c r="T2728" i="1"/>
  <c r="U2728" i="1" s="1"/>
  <c r="S2729" i="1"/>
  <c r="T2729" i="1"/>
  <c r="U2729" i="1" s="1"/>
  <c r="S2730" i="1"/>
  <c r="T2730" i="1"/>
  <c r="U2730" i="1" s="1"/>
  <c r="S2731" i="1"/>
  <c r="T2731" i="1"/>
  <c r="U2731" i="1" s="1"/>
  <c r="S2732" i="1"/>
  <c r="T2732" i="1"/>
  <c r="U2732" i="1" s="1"/>
  <c r="S2733" i="1"/>
  <c r="T2733" i="1"/>
  <c r="U2733" i="1" s="1"/>
  <c r="S2734" i="1"/>
  <c r="T2734" i="1"/>
  <c r="U2734" i="1" s="1"/>
  <c r="S2735" i="1"/>
  <c r="T2735" i="1"/>
  <c r="S2736" i="1"/>
  <c r="T2736" i="1"/>
  <c r="U2736" i="1" s="1"/>
  <c r="S2737" i="1"/>
  <c r="T2737" i="1"/>
  <c r="U2737" i="1" s="1"/>
  <c r="S2738" i="1"/>
  <c r="T2738" i="1"/>
  <c r="U2738" i="1" s="1"/>
  <c r="S2739" i="1"/>
  <c r="T2739" i="1"/>
  <c r="U2739" i="1" s="1"/>
  <c r="S2740" i="1"/>
  <c r="T2740" i="1"/>
  <c r="U2740" i="1" s="1"/>
  <c r="S2741" i="1"/>
  <c r="T2741" i="1"/>
  <c r="U2741" i="1" s="1"/>
  <c r="S2742" i="1"/>
  <c r="T2742" i="1"/>
  <c r="U2742" i="1" s="1"/>
  <c r="S2743" i="1"/>
  <c r="T2743" i="1"/>
  <c r="S2744" i="1"/>
  <c r="T2744" i="1"/>
  <c r="U2744" i="1" s="1"/>
  <c r="S2745" i="1"/>
  <c r="T2745" i="1"/>
  <c r="U2745" i="1" s="1"/>
  <c r="S2746" i="1"/>
  <c r="T2746" i="1"/>
  <c r="U2746" i="1" s="1"/>
  <c r="S2747" i="1"/>
  <c r="T2747" i="1"/>
  <c r="U2747" i="1" s="1"/>
  <c r="S2748" i="1"/>
  <c r="T2748" i="1"/>
  <c r="U2748" i="1" s="1"/>
  <c r="S2749" i="1"/>
  <c r="T2749" i="1"/>
  <c r="U2749" i="1" s="1"/>
  <c r="S2750" i="1"/>
  <c r="T2750" i="1"/>
  <c r="U2750" i="1" s="1"/>
  <c r="S2751" i="1"/>
  <c r="T2751" i="1"/>
  <c r="S2752" i="1"/>
  <c r="T2752" i="1"/>
  <c r="U2752" i="1" s="1"/>
  <c r="S2753" i="1"/>
  <c r="T2753" i="1"/>
  <c r="U2753" i="1" s="1"/>
  <c r="S2754" i="1"/>
  <c r="T2754" i="1"/>
  <c r="U2754" i="1" s="1"/>
  <c r="S2755" i="1"/>
  <c r="T2755" i="1"/>
  <c r="U2755" i="1" s="1"/>
  <c r="S2756" i="1"/>
  <c r="T2756" i="1"/>
  <c r="U2756" i="1" s="1"/>
  <c r="S2757" i="1"/>
  <c r="T2757" i="1"/>
  <c r="U2757" i="1" s="1"/>
  <c r="S2758" i="1"/>
  <c r="T2758" i="1"/>
  <c r="U2758" i="1" s="1"/>
  <c r="S2759" i="1"/>
  <c r="T2759" i="1"/>
  <c r="S2760" i="1"/>
  <c r="T2760" i="1"/>
  <c r="U2760" i="1" s="1"/>
  <c r="S2761" i="1"/>
  <c r="T2761" i="1"/>
  <c r="U2761" i="1" s="1"/>
  <c r="S2762" i="1"/>
  <c r="T2762" i="1"/>
  <c r="U2762" i="1" s="1"/>
  <c r="S2763" i="1"/>
  <c r="T2763" i="1"/>
  <c r="U2763" i="1" s="1"/>
  <c r="S2764" i="1"/>
  <c r="T2764" i="1"/>
  <c r="U2764" i="1" s="1"/>
  <c r="S2765" i="1"/>
  <c r="T2765" i="1"/>
  <c r="U2765" i="1" s="1"/>
  <c r="S2766" i="1"/>
  <c r="T2766" i="1"/>
  <c r="U2766" i="1" s="1"/>
  <c r="S2767" i="1"/>
  <c r="T2767" i="1"/>
  <c r="S2768" i="1"/>
  <c r="T2768" i="1"/>
  <c r="U2768" i="1" s="1"/>
  <c r="S2769" i="1"/>
  <c r="T2769" i="1"/>
  <c r="U2769" i="1" s="1"/>
  <c r="S2770" i="1"/>
  <c r="T2770" i="1"/>
  <c r="U2770" i="1" s="1"/>
  <c r="S2771" i="1"/>
  <c r="T2771" i="1"/>
  <c r="U2771" i="1" s="1"/>
  <c r="S2772" i="1"/>
  <c r="T2772" i="1"/>
  <c r="U2772" i="1" s="1"/>
  <c r="S2773" i="1"/>
  <c r="T2773" i="1"/>
  <c r="U2773" i="1" s="1"/>
  <c r="S2774" i="1"/>
  <c r="T2774" i="1"/>
  <c r="U2774" i="1" s="1"/>
  <c r="S2775" i="1"/>
  <c r="T2775" i="1"/>
  <c r="S2776" i="1"/>
  <c r="T2776" i="1"/>
  <c r="U2776" i="1" s="1"/>
  <c r="S2777" i="1"/>
  <c r="T2777" i="1"/>
  <c r="U2777" i="1" s="1"/>
  <c r="S2778" i="1"/>
  <c r="T2778" i="1"/>
  <c r="U2778" i="1" s="1"/>
  <c r="S2779" i="1"/>
  <c r="T2779" i="1"/>
  <c r="U2779" i="1" s="1"/>
  <c r="S2780" i="1"/>
  <c r="T2780" i="1"/>
  <c r="U2780" i="1" s="1"/>
  <c r="S2781" i="1"/>
  <c r="T2781" i="1"/>
  <c r="U2781" i="1" s="1"/>
  <c r="S2782" i="1"/>
  <c r="T2782" i="1"/>
  <c r="U2782" i="1" s="1"/>
  <c r="S2783" i="1"/>
  <c r="T2783" i="1"/>
  <c r="S2784" i="1"/>
  <c r="T2784" i="1"/>
  <c r="U2784" i="1" s="1"/>
  <c r="S2785" i="1"/>
  <c r="T2785" i="1"/>
  <c r="U2785" i="1" s="1"/>
  <c r="S2786" i="1"/>
  <c r="T2786" i="1"/>
  <c r="U2786" i="1" s="1"/>
  <c r="S2787" i="1"/>
  <c r="T2787" i="1"/>
  <c r="U2787" i="1" s="1"/>
  <c r="S2788" i="1"/>
  <c r="T2788" i="1"/>
  <c r="U2788" i="1" s="1"/>
  <c r="S2789" i="1"/>
  <c r="T2789" i="1"/>
  <c r="U2789" i="1" s="1"/>
  <c r="S2790" i="1"/>
  <c r="T2790" i="1"/>
  <c r="U2790" i="1" s="1"/>
  <c r="S2791" i="1"/>
  <c r="T2791" i="1"/>
  <c r="S2792" i="1"/>
  <c r="T2792" i="1"/>
  <c r="U2792" i="1" s="1"/>
  <c r="S2793" i="1"/>
  <c r="T2793" i="1"/>
  <c r="U2793" i="1" s="1"/>
  <c r="S2794" i="1"/>
  <c r="T2794" i="1"/>
  <c r="U2794" i="1" s="1"/>
  <c r="S2795" i="1"/>
  <c r="T2795" i="1"/>
  <c r="U2795" i="1" s="1"/>
  <c r="S2796" i="1"/>
  <c r="T2796" i="1"/>
  <c r="U2796" i="1" s="1"/>
  <c r="S2797" i="1"/>
  <c r="T2797" i="1"/>
  <c r="U2797" i="1" s="1"/>
  <c r="S2798" i="1"/>
  <c r="T2798" i="1"/>
  <c r="U2798" i="1" s="1"/>
  <c r="S2799" i="1"/>
  <c r="T2799" i="1"/>
  <c r="S2800" i="1"/>
  <c r="T2800" i="1"/>
  <c r="U2800" i="1" s="1"/>
  <c r="S2801" i="1"/>
  <c r="T2801" i="1"/>
  <c r="U2801" i="1" s="1"/>
  <c r="S2802" i="1"/>
  <c r="T2802" i="1"/>
  <c r="U2802" i="1" s="1"/>
  <c r="S2803" i="1"/>
  <c r="T2803" i="1"/>
  <c r="U2803" i="1" s="1"/>
  <c r="S2804" i="1"/>
  <c r="T2804" i="1"/>
  <c r="U2804" i="1" s="1"/>
  <c r="S2805" i="1"/>
  <c r="T2805" i="1"/>
  <c r="U2805" i="1" s="1"/>
  <c r="S2806" i="1"/>
  <c r="T2806" i="1"/>
  <c r="U2806" i="1" s="1"/>
  <c r="S2807" i="1"/>
  <c r="T2807" i="1"/>
  <c r="S2808" i="1"/>
  <c r="T2808" i="1"/>
  <c r="U2808" i="1" s="1"/>
  <c r="S2809" i="1"/>
  <c r="T2809" i="1"/>
  <c r="U2809" i="1" s="1"/>
  <c r="S2810" i="1"/>
  <c r="T2810" i="1"/>
  <c r="U2810" i="1" s="1"/>
  <c r="S2811" i="1"/>
  <c r="T2811" i="1"/>
  <c r="U2811" i="1" s="1"/>
  <c r="S2812" i="1"/>
  <c r="T2812" i="1"/>
  <c r="U2812" i="1" s="1"/>
  <c r="S2813" i="1"/>
  <c r="T2813" i="1"/>
  <c r="U2813" i="1" s="1"/>
  <c r="S2814" i="1"/>
  <c r="T2814" i="1"/>
  <c r="U2814" i="1" s="1"/>
  <c r="S2815" i="1"/>
  <c r="T2815" i="1"/>
  <c r="S2816" i="1"/>
  <c r="T2816" i="1"/>
  <c r="U2816" i="1" s="1"/>
  <c r="S2817" i="1"/>
  <c r="T2817" i="1"/>
  <c r="U2817" i="1" s="1"/>
  <c r="S2818" i="1"/>
  <c r="T2818" i="1"/>
  <c r="U2818" i="1" s="1"/>
  <c r="S2819" i="1"/>
  <c r="T2819" i="1"/>
  <c r="U2819" i="1" s="1"/>
  <c r="S2820" i="1"/>
  <c r="T2820" i="1"/>
  <c r="U2820" i="1" s="1"/>
  <c r="S2821" i="1"/>
  <c r="T2821" i="1"/>
  <c r="U2821" i="1" s="1"/>
  <c r="S2822" i="1"/>
  <c r="T2822" i="1"/>
  <c r="U2822" i="1" s="1"/>
  <c r="S2823" i="1"/>
  <c r="T2823" i="1"/>
  <c r="S2824" i="1"/>
  <c r="T2824" i="1"/>
  <c r="U2824" i="1" s="1"/>
  <c r="S2825" i="1"/>
  <c r="T2825" i="1"/>
  <c r="U2825" i="1" s="1"/>
  <c r="S2826" i="1"/>
  <c r="T2826" i="1"/>
  <c r="U2826" i="1" s="1"/>
  <c r="S2827" i="1"/>
  <c r="T2827" i="1"/>
  <c r="U2827" i="1" s="1"/>
  <c r="S2828" i="1"/>
  <c r="T2828" i="1"/>
  <c r="U2828" i="1" s="1"/>
  <c r="S2829" i="1"/>
  <c r="T2829" i="1"/>
  <c r="U2829" i="1" s="1"/>
  <c r="S2830" i="1"/>
  <c r="T2830" i="1"/>
  <c r="U2830" i="1" s="1"/>
  <c r="S2831" i="1"/>
  <c r="T2831" i="1"/>
  <c r="S2832" i="1"/>
  <c r="T2832" i="1"/>
  <c r="U2832" i="1" s="1"/>
  <c r="S2833" i="1"/>
  <c r="T2833" i="1"/>
  <c r="U2833" i="1" s="1"/>
  <c r="S2834" i="1"/>
  <c r="T2834" i="1"/>
  <c r="U2834" i="1" s="1"/>
  <c r="S2835" i="1"/>
  <c r="T2835" i="1"/>
  <c r="U2835" i="1" s="1"/>
  <c r="S2836" i="1"/>
  <c r="T2836" i="1"/>
  <c r="U2836" i="1" s="1"/>
  <c r="S2837" i="1"/>
  <c r="T2837" i="1"/>
  <c r="U2837" i="1" s="1"/>
  <c r="S2838" i="1"/>
  <c r="T2838" i="1"/>
  <c r="U2838" i="1" s="1"/>
  <c r="S2839" i="1"/>
  <c r="T2839" i="1"/>
  <c r="S2840" i="1"/>
  <c r="T2840" i="1"/>
  <c r="U2840" i="1" s="1"/>
  <c r="S2841" i="1"/>
  <c r="T2841" i="1"/>
  <c r="U2841" i="1" s="1"/>
  <c r="S2842" i="1"/>
  <c r="T2842" i="1"/>
  <c r="U2842" i="1" s="1"/>
  <c r="S2843" i="1"/>
  <c r="T2843" i="1"/>
  <c r="U2843" i="1" s="1"/>
  <c r="S2844" i="1"/>
  <c r="T2844" i="1"/>
  <c r="U2844" i="1" s="1"/>
  <c r="S2845" i="1"/>
  <c r="T2845" i="1"/>
  <c r="U2845" i="1" s="1"/>
  <c r="S2846" i="1"/>
  <c r="T2846" i="1"/>
  <c r="U2846" i="1" s="1"/>
  <c r="S2847" i="1"/>
  <c r="T2847" i="1"/>
  <c r="S2848" i="1"/>
  <c r="T2848" i="1"/>
  <c r="U2848" i="1" s="1"/>
  <c r="S2849" i="1"/>
  <c r="T2849" i="1"/>
  <c r="U2849" i="1" s="1"/>
  <c r="S2850" i="1"/>
  <c r="T2850" i="1"/>
  <c r="U2850" i="1" s="1"/>
  <c r="S2851" i="1"/>
  <c r="T2851" i="1"/>
  <c r="U2851" i="1" s="1"/>
  <c r="S2852" i="1"/>
  <c r="T2852" i="1"/>
  <c r="U2852" i="1" s="1"/>
  <c r="S2853" i="1"/>
  <c r="T2853" i="1"/>
  <c r="U2853" i="1" s="1"/>
  <c r="S2854" i="1"/>
  <c r="T2854" i="1"/>
  <c r="U2854" i="1" s="1"/>
  <c r="S2855" i="1"/>
  <c r="T2855" i="1"/>
  <c r="S2856" i="1"/>
  <c r="T2856" i="1"/>
  <c r="U2856" i="1" s="1"/>
  <c r="S2857" i="1"/>
  <c r="T2857" i="1"/>
  <c r="U2857" i="1" s="1"/>
  <c r="S2858" i="1"/>
  <c r="T2858" i="1"/>
  <c r="U2858" i="1" s="1"/>
  <c r="S2859" i="1"/>
  <c r="T2859" i="1"/>
  <c r="U2859" i="1" s="1"/>
  <c r="S2860" i="1"/>
  <c r="T2860" i="1"/>
  <c r="U2860" i="1" s="1"/>
  <c r="S2861" i="1"/>
  <c r="T2861" i="1"/>
  <c r="U2861" i="1" s="1"/>
  <c r="S2862" i="1"/>
  <c r="T2862" i="1"/>
  <c r="U2862" i="1" s="1"/>
  <c r="S2863" i="1"/>
  <c r="T2863" i="1"/>
  <c r="S2864" i="1"/>
  <c r="T2864" i="1"/>
  <c r="U2864" i="1" s="1"/>
  <c r="S2865" i="1"/>
  <c r="T2865" i="1"/>
  <c r="U2865" i="1" s="1"/>
  <c r="S2866" i="1"/>
  <c r="T2866" i="1"/>
  <c r="U2866" i="1" s="1"/>
  <c r="S2867" i="1"/>
  <c r="T2867" i="1"/>
  <c r="U2867" i="1" s="1"/>
  <c r="S2868" i="1"/>
  <c r="T2868" i="1"/>
  <c r="U2868" i="1" s="1"/>
  <c r="S2869" i="1"/>
  <c r="T2869" i="1"/>
  <c r="U2869" i="1" s="1"/>
  <c r="S2870" i="1"/>
  <c r="T2870" i="1"/>
  <c r="U2870" i="1" s="1"/>
  <c r="S2871" i="1"/>
  <c r="T2871" i="1"/>
  <c r="S2872" i="1"/>
  <c r="T2872" i="1"/>
  <c r="U2872" i="1" s="1"/>
  <c r="S2873" i="1"/>
  <c r="T2873" i="1"/>
  <c r="U2873" i="1" s="1"/>
  <c r="S2874" i="1"/>
  <c r="T2874" i="1"/>
  <c r="U2874" i="1" s="1"/>
  <c r="S2875" i="1"/>
  <c r="T2875" i="1"/>
  <c r="U2875" i="1" s="1"/>
  <c r="S2876" i="1"/>
  <c r="T2876" i="1"/>
  <c r="U2876" i="1" s="1"/>
  <c r="S2877" i="1"/>
  <c r="T2877" i="1"/>
  <c r="U2877" i="1" s="1"/>
  <c r="S2878" i="1"/>
  <c r="T2878" i="1"/>
  <c r="U2878" i="1" s="1"/>
  <c r="S2879" i="1"/>
  <c r="T2879" i="1"/>
  <c r="S2880" i="1"/>
  <c r="T2880" i="1"/>
  <c r="U2880" i="1" s="1"/>
  <c r="S2881" i="1"/>
  <c r="T2881" i="1"/>
  <c r="U2881" i="1" s="1"/>
  <c r="S2882" i="1"/>
  <c r="T2882" i="1"/>
  <c r="U2882" i="1" s="1"/>
  <c r="S2883" i="1"/>
  <c r="T2883" i="1"/>
  <c r="U2883" i="1" s="1"/>
  <c r="S2884" i="1"/>
  <c r="T2884" i="1"/>
  <c r="U2884" i="1" s="1"/>
  <c r="S2885" i="1"/>
  <c r="T2885" i="1"/>
  <c r="U2885" i="1" s="1"/>
  <c r="S2886" i="1"/>
  <c r="T2886" i="1"/>
  <c r="U2886" i="1" s="1"/>
  <c r="S2887" i="1"/>
  <c r="T2887" i="1"/>
  <c r="S2888" i="1"/>
  <c r="T2888" i="1"/>
  <c r="U2888" i="1" s="1"/>
  <c r="S2889" i="1"/>
  <c r="T2889" i="1"/>
  <c r="U2889" i="1" s="1"/>
  <c r="S2890" i="1"/>
  <c r="T2890" i="1"/>
  <c r="U2890" i="1" s="1"/>
  <c r="S2891" i="1"/>
  <c r="T2891" i="1"/>
  <c r="U2891" i="1" s="1"/>
  <c r="S2892" i="1"/>
  <c r="T2892" i="1"/>
  <c r="U2892" i="1" s="1"/>
  <c r="S2893" i="1"/>
  <c r="T2893" i="1"/>
  <c r="U2893" i="1" s="1"/>
  <c r="S2894" i="1"/>
  <c r="T2894" i="1"/>
  <c r="U2894" i="1" s="1"/>
  <c r="S2895" i="1"/>
  <c r="T2895" i="1"/>
  <c r="S2896" i="1"/>
  <c r="T2896" i="1"/>
  <c r="U2896" i="1" s="1"/>
  <c r="S2897" i="1"/>
  <c r="T2897" i="1"/>
  <c r="U2897" i="1" s="1"/>
  <c r="S2898" i="1"/>
  <c r="T2898" i="1"/>
  <c r="U2898" i="1" s="1"/>
  <c r="S2899" i="1"/>
  <c r="T2899" i="1"/>
  <c r="U2899" i="1" s="1"/>
  <c r="S2900" i="1"/>
  <c r="T2900" i="1"/>
  <c r="U2900" i="1" s="1"/>
  <c r="S2901" i="1"/>
  <c r="T2901" i="1"/>
  <c r="U2901" i="1" s="1"/>
  <c r="S2902" i="1"/>
  <c r="T2902" i="1"/>
  <c r="U2902" i="1" s="1"/>
  <c r="S2903" i="1"/>
  <c r="T2903" i="1"/>
  <c r="S2904" i="1"/>
  <c r="T2904" i="1"/>
  <c r="U2904" i="1" s="1"/>
  <c r="S2905" i="1"/>
  <c r="T2905" i="1"/>
  <c r="U2905" i="1" s="1"/>
  <c r="S2906" i="1"/>
  <c r="T2906" i="1"/>
  <c r="U2906" i="1" s="1"/>
  <c r="S2907" i="1"/>
  <c r="T2907" i="1"/>
  <c r="U2907" i="1" s="1"/>
  <c r="S2908" i="1"/>
  <c r="T2908" i="1"/>
  <c r="U2908" i="1" s="1"/>
  <c r="S2909" i="1"/>
  <c r="T2909" i="1"/>
  <c r="U2909" i="1" s="1"/>
  <c r="S2910" i="1"/>
  <c r="T2910" i="1"/>
  <c r="U2910" i="1" s="1"/>
  <c r="S2911" i="1"/>
  <c r="T2911" i="1"/>
  <c r="S2912" i="1"/>
  <c r="T2912" i="1"/>
  <c r="U2912" i="1" s="1"/>
  <c r="S2913" i="1"/>
  <c r="T2913" i="1"/>
  <c r="U2913" i="1" s="1"/>
  <c r="S2914" i="1"/>
  <c r="T2914" i="1"/>
  <c r="U2914" i="1" s="1"/>
  <c r="S2915" i="1"/>
  <c r="T2915" i="1"/>
  <c r="U2915" i="1" s="1"/>
  <c r="S2916" i="1"/>
  <c r="T2916" i="1"/>
  <c r="U2916" i="1" s="1"/>
  <c r="S2917" i="1"/>
  <c r="T2917" i="1"/>
  <c r="U2917" i="1" s="1"/>
  <c r="S2918" i="1"/>
  <c r="T2918" i="1"/>
  <c r="U2918" i="1" s="1"/>
  <c r="S2919" i="1"/>
  <c r="T2919" i="1"/>
  <c r="S2920" i="1"/>
  <c r="T2920" i="1"/>
  <c r="U2920" i="1" s="1"/>
  <c r="S2921" i="1"/>
  <c r="T2921" i="1"/>
  <c r="U2921" i="1" s="1"/>
  <c r="S2922" i="1"/>
  <c r="T2922" i="1"/>
  <c r="U2922" i="1" s="1"/>
  <c r="S2923" i="1"/>
  <c r="T2923" i="1"/>
  <c r="U2923" i="1" s="1"/>
  <c r="S2924" i="1"/>
  <c r="T2924" i="1"/>
  <c r="U2924" i="1" s="1"/>
  <c r="S2925" i="1"/>
  <c r="T2925" i="1"/>
  <c r="U2925" i="1" s="1"/>
  <c r="S2926" i="1"/>
  <c r="T2926" i="1"/>
  <c r="U2926" i="1" s="1"/>
  <c r="S2927" i="1"/>
  <c r="T2927" i="1"/>
  <c r="S2928" i="1"/>
  <c r="T2928" i="1"/>
  <c r="U2928" i="1" s="1"/>
  <c r="S2929" i="1"/>
  <c r="T2929" i="1"/>
  <c r="U2929" i="1" s="1"/>
  <c r="S2930" i="1"/>
  <c r="T2930" i="1"/>
  <c r="U2930" i="1" s="1"/>
  <c r="S2931" i="1"/>
  <c r="T2931" i="1"/>
  <c r="U2931" i="1" s="1"/>
  <c r="S2932" i="1"/>
  <c r="T2932" i="1"/>
  <c r="U2932" i="1" s="1"/>
  <c r="S2933" i="1"/>
  <c r="T2933" i="1"/>
  <c r="U2933" i="1" s="1"/>
  <c r="S2934" i="1"/>
  <c r="T2934" i="1"/>
  <c r="U2934" i="1" s="1"/>
  <c r="S2935" i="1"/>
  <c r="T2935" i="1"/>
  <c r="S2936" i="1"/>
  <c r="T2936" i="1"/>
  <c r="U2936" i="1" s="1"/>
  <c r="S2937" i="1"/>
  <c r="T2937" i="1"/>
  <c r="U2937" i="1" s="1"/>
  <c r="S2938" i="1"/>
  <c r="T2938" i="1"/>
  <c r="U2938" i="1" s="1"/>
  <c r="S2939" i="1"/>
  <c r="T2939" i="1"/>
  <c r="U2939" i="1" s="1"/>
  <c r="S2940" i="1"/>
  <c r="T2940" i="1"/>
  <c r="U2940" i="1" s="1"/>
  <c r="S2941" i="1"/>
  <c r="T2941" i="1"/>
  <c r="U2941" i="1" s="1"/>
  <c r="S2942" i="1"/>
  <c r="T2942" i="1"/>
  <c r="U2942" i="1" s="1"/>
  <c r="S2943" i="1"/>
  <c r="T2943" i="1"/>
  <c r="S2944" i="1"/>
  <c r="T2944" i="1"/>
  <c r="U2944" i="1" s="1"/>
  <c r="S2945" i="1"/>
  <c r="T2945" i="1"/>
  <c r="U2945" i="1" s="1"/>
  <c r="S2946" i="1"/>
  <c r="T2946" i="1"/>
  <c r="U2946" i="1" s="1"/>
  <c r="S2947" i="1"/>
  <c r="T2947" i="1"/>
  <c r="U2947" i="1" s="1"/>
  <c r="S2948" i="1"/>
  <c r="T2948" i="1"/>
  <c r="U2948" i="1" s="1"/>
  <c r="S2949" i="1"/>
  <c r="T2949" i="1"/>
  <c r="U2949" i="1" s="1"/>
  <c r="S2950" i="1"/>
  <c r="T2950" i="1"/>
  <c r="U2950" i="1" s="1"/>
  <c r="S2951" i="1"/>
  <c r="T2951" i="1"/>
  <c r="S2952" i="1"/>
  <c r="T2952" i="1"/>
  <c r="U2952" i="1" s="1"/>
  <c r="S2953" i="1"/>
  <c r="T2953" i="1"/>
  <c r="U2953" i="1" s="1"/>
  <c r="S2954" i="1"/>
  <c r="T2954" i="1"/>
  <c r="U2954" i="1" s="1"/>
  <c r="S2955" i="1"/>
  <c r="T2955" i="1"/>
  <c r="U2955" i="1" s="1"/>
  <c r="S2956" i="1"/>
  <c r="T2956" i="1"/>
  <c r="U2956" i="1" s="1"/>
  <c r="S2957" i="1"/>
  <c r="T2957" i="1"/>
  <c r="U2957" i="1" s="1"/>
  <c r="S2958" i="1"/>
  <c r="T2958" i="1"/>
  <c r="U2958" i="1" s="1"/>
  <c r="S2959" i="1"/>
  <c r="T2959" i="1"/>
  <c r="S2960" i="1"/>
  <c r="T2960" i="1"/>
  <c r="U2960" i="1" s="1"/>
  <c r="S2961" i="1"/>
  <c r="T2961" i="1"/>
  <c r="U2961" i="1" s="1"/>
  <c r="S2962" i="1"/>
  <c r="T2962" i="1"/>
  <c r="U2962" i="1" s="1"/>
  <c r="S2963" i="1"/>
  <c r="T2963" i="1"/>
  <c r="U2963" i="1" s="1"/>
  <c r="S2964" i="1"/>
  <c r="T2964" i="1"/>
  <c r="U2964" i="1" s="1"/>
  <c r="S2965" i="1"/>
  <c r="T2965" i="1"/>
  <c r="U2965" i="1" s="1"/>
  <c r="S2966" i="1"/>
  <c r="T2966" i="1"/>
  <c r="U2966" i="1" s="1"/>
  <c r="S2967" i="1"/>
  <c r="T2967" i="1"/>
  <c r="S2968" i="1"/>
  <c r="T2968" i="1"/>
  <c r="U2968" i="1" s="1"/>
  <c r="S2969" i="1"/>
  <c r="T2969" i="1"/>
  <c r="U2969" i="1" s="1"/>
  <c r="S2970" i="1"/>
  <c r="T2970" i="1"/>
  <c r="U2970" i="1" s="1"/>
  <c r="S2971" i="1"/>
  <c r="T2971" i="1"/>
  <c r="U2971" i="1" s="1"/>
  <c r="S2972" i="1"/>
  <c r="T2972" i="1"/>
  <c r="U2972" i="1" s="1"/>
  <c r="S2973" i="1"/>
  <c r="T2973" i="1"/>
  <c r="U2973" i="1" s="1"/>
  <c r="S2974" i="1"/>
  <c r="T2974" i="1"/>
  <c r="U2974" i="1" s="1"/>
  <c r="S2975" i="1"/>
  <c r="T2975" i="1"/>
  <c r="S2976" i="1"/>
  <c r="T2976" i="1"/>
  <c r="U2976" i="1" s="1"/>
  <c r="S2977" i="1"/>
  <c r="T2977" i="1"/>
  <c r="U2977" i="1" s="1"/>
  <c r="S2978" i="1"/>
  <c r="T2978" i="1"/>
  <c r="U2978" i="1" s="1"/>
  <c r="S2979" i="1"/>
  <c r="T2979" i="1"/>
  <c r="U2979" i="1" s="1"/>
  <c r="S2980" i="1"/>
  <c r="T2980" i="1"/>
  <c r="U2980" i="1" s="1"/>
  <c r="S2981" i="1"/>
  <c r="T2981" i="1"/>
  <c r="U2981" i="1" s="1"/>
  <c r="S2982" i="1"/>
  <c r="T2982" i="1"/>
  <c r="U2982" i="1" s="1"/>
  <c r="S2983" i="1"/>
  <c r="T2983" i="1"/>
  <c r="S2984" i="1"/>
  <c r="T2984" i="1"/>
  <c r="U2984" i="1" s="1"/>
  <c r="S2985" i="1"/>
  <c r="T2985" i="1"/>
  <c r="U2985" i="1" s="1"/>
  <c r="S2986" i="1"/>
  <c r="T2986" i="1"/>
  <c r="U2986" i="1" s="1"/>
  <c r="S2987" i="1"/>
  <c r="T2987" i="1"/>
  <c r="U2987" i="1" s="1"/>
  <c r="S2988" i="1"/>
  <c r="T2988" i="1"/>
  <c r="U2988" i="1" s="1"/>
  <c r="S2989" i="1"/>
  <c r="T2989" i="1"/>
  <c r="U2989" i="1" s="1"/>
  <c r="S2990" i="1"/>
  <c r="T2990" i="1"/>
  <c r="U2990" i="1" s="1"/>
  <c r="S2991" i="1"/>
  <c r="T2991" i="1"/>
  <c r="S2992" i="1"/>
  <c r="T2992" i="1"/>
  <c r="U2992" i="1" s="1"/>
  <c r="S2993" i="1"/>
  <c r="T2993" i="1"/>
  <c r="U2993" i="1" s="1"/>
  <c r="S2994" i="1"/>
  <c r="T2994" i="1"/>
  <c r="U2994" i="1" s="1"/>
  <c r="S2995" i="1"/>
  <c r="T2995" i="1"/>
  <c r="U2995" i="1" s="1"/>
  <c r="S2996" i="1"/>
  <c r="T2996" i="1"/>
  <c r="U2996" i="1" s="1"/>
  <c r="S2997" i="1"/>
  <c r="T2997" i="1"/>
  <c r="U2997" i="1" s="1"/>
  <c r="S2998" i="1"/>
  <c r="T2998" i="1"/>
  <c r="U2998" i="1" s="1"/>
  <c r="S2999" i="1"/>
  <c r="T2999" i="1"/>
  <c r="S3000" i="1"/>
  <c r="T3000" i="1"/>
  <c r="U3000" i="1" s="1"/>
  <c r="S3001" i="1"/>
  <c r="T3001" i="1"/>
  <c r="U3001" i="1" s="1"/>
  <c r="S3002" i="1"/>
  <c r="T3002" i="1"/>
  <c r="U3002" i="1" s="1"/>
  <c r="S3003" i="1"/>
  <c r="T3003" i="1"/>
  <c r="U3003" i="1" s="1"/>
  <c r="S3004" i="1"/>
  <c r="T3004" i="1"/>
  <c r="U3004" i="1" s="1"/>
  <c r="S3005" i="1"/>
  <c r="T3005" i="1"/>
  <c r="U3005" i="1" s="1"/>
  <c r="S3006" i="1"/>
  <c r="T3006" i="1"/>
  <c r="U3006" i="1" s="1"/>
  <c r="S3007" i="1"/>
  <c r="T3007" i="1"/>
  <c r="S3008" i="1"/>
  <c r="T3008" i="1"/>
  <c r="U3008" i="1" s="1"/>
  <c r="S3009" i="1"/>
  <c r="T3009" i="1"/>
  <c r="U3009" i="1" s="1"/>
  <c r="S3010" i="1"/>
  <c r="T3010" i="1"/>
  <c r="U3010" i="1" s="1"/>
  <c r="S3011" i="1"/>
  <c r="T3011" i="1"/>
  <c r="U3011" i="1" s="1"/>
  <c r="S3012" i="1"/>
  <c r="T3012" i="1"/>
  <c r="U3012" i="1" s="1"/>
  <c r="S3013" i="1"/>
  <c r="T3013" i="1"/>
  <c r="U3013" i="1" s="1"/>
  <c r="S3014" i="1"/>
  <c r="T3014" i="1"/>
  <c r="U3014" i="1" s="1"/>
  <c r="S3015" i="1"/>
  <c r="T3015" i="1"/>
  <c r="S3016" i="1"/>
  <c r="T3016" i="1"/>
  <c r="U3016" i="1" s="1"/>
  <c r="S3017" i="1"/>
  <c r="T3017" i="1"/>
  <c r="U3017" i="1" s="1"/>
  <c r="S3018" i="1"/>
  <c r="T3018" i="1"/>
  <c r="U3018" i="1" s="1"/>
  <c r="S3019" i="1"/>
  <c r="T3019" i="1"/>
  <c r="U3019" i="1" s="1"/>
  <c r="S3020" i="1"/>
  <c r="T3020" i="1"/>
  <c r="U3020" i="1" s="1"/>
  <c r="S3021" i="1"/>
  <c r="T3021" i="1"/>
  <c r="U3021" i="1" s="1"/>
  <c r="S3022" i="1"/>
  <c r="T3022" i="1"/>
  <c r="U3022" i="1" s="1"/>
  <c r="S3023" i="1"/>
  <c r="T3023" i="1"/>
  <c r="S3024" i="1"/>
  <c r="T3024" i="1"/>
  <c r="U3024" i="1" s="1"/>
  <c r="S3025" i="1"/>
  <c r="T3025" i="1"/>
  <c r="U3025" i="1" s="1"/>
  <c r="S3026" i="1"/>
  <c r="T3026" i="1"/>
  <c r="U3026" i="1" s="1"/>
  <c r="S3027" i="1"/>
  <c r="T3027" i="1"/>
  <c r="U3027" i="1" s="1"/>
  <c r="S3028" i="1"/>
  <c r="T3028" i="1"/>
  <c r="U3028" i="1" s="1"/>
  <c r="S3029" i="1"/>
  <c r="T3029" i="1"/>
  <c r="U3029" i="1" s="1"/>
  <c r="S3030" i="1"/>
  <c r="T3030" i="1"/>
  <c r="U3030" i="1" s="1"/>
  <c r="S3031" i="1"/>
  <c r="T3031" i="1"/>
  <c r="S3032" i="1"/>
  <c r="T3032" i="1"/>
  <c r="U3032" i="1" s="1"/>
  <c r="S3033" i="1"/>
  <c r="T3033" i="1"/>
  <c r="U3033" i="1" s="1"/>
  <c r="S3034" i="1"/>
  <c r="T3034" i="1"/>
  <c r="U3034" i="1" s="1"/>
  <c r="S3035" i="1"/>
  <c r="T3035" i="1"/>
  <c r="U3035" i="1" s="1"/>
  <c r="S3036" i="1"/>
  <c r="T3036" i="1"/>
  <c r="U3036" i="1" s="1"/>
  <c r="S3037" i="1"/>
  <c r="T3037" i="1"/>
  <c r="U3037" i="1" s="1"/>
  <c r="S3038" i="1"/>
  <c r="T3038" i="1"/>
  <c r="U3038" i="1" s="1"/>
  <c r="S3039" i="1"/>
  <c r="T3039" i="1"/>
  <c r="S3040" i="1"/>
  <c r="T3040" i="1"/>
  <c r="U3040" i="1" s="1"/>
  <c r="S3041" i="1"/>
  <c r="T3041" i="1"/>
  <c r="U3041" i="1" s="1"/>
  <c r="S3042" i="1"/>
  <c r="T3042" i="1"/>
  <c r="U3042" i="1" s="1"/>
  <c r="S3043" i="1"/>
  <c r="T3043" i="1"/>
  <c r="U3043" i="1" s="1"/>
  <c r="S3044" i="1"/>
  <c r="T3044" i="1"/>
  <c r="U3044" i="1" s="1"/>
  <c r="S3045" i="1"/>
  <c r="T3045" i="1"/>
  <c r="U3045" i="1" s="1"/>
  <c r="S3046" i="1"/>
  <c r="T3046" i="1"/>
  <c r="U3046" i="1" s="1"/>
  <c r="S3047" i="1"/>
  <c r="T3047" i="1"/>
  <c r="S3048" i="1"/>
  <c r="T3048" i="1"/>
  <c r="U3048" i="1" s="1"/>
  <c r="S3049" i="1"/>
  <c r="T3049" i="1"/>
  <c r="U3049" i="1" s="1"/>
  <c r="S3050" i="1"/>
  <c r="T3050" i="1"/>
  <c r="U3050" i="1" s="1"/>
  <c r="S3051" i="1"/>
  <c r="T3051" i="1"/>
  <c r="U3051" i="1" s="1"/>
  <c r="S3052" i="1"/>
  <c r="T3052" i="1"/>
  <c r="U3052" i="1" s="1"/>
  <c r="S3053" i="1"/>
  <c r="T3053" i="1"/>
  <c r="U3053" i="1" s="1"/>
  <c r="S3054" i="1"/>
  <c r="T3054" i="1"/>
  <c r="U3054" i="1" s="1"/>
  <c r="S3055" i="1"/>
  <c r="T3055" i="1"/>
  <c r="S3056" i="1"/>
  <c r="T3056" i="1"/>
  <c r="U3056" i="1" s="1"/>
  <c r="S3057" i="1"/>
  <c r="T3057" i="1"/>
  <c r="U3057" i="1" s="1"/>
  <c r="S3058" i="1"/>
  <c r="T3058" i="1"/>
  <c r="U3058" i="1" s="1"/>
  <c r="S3059" i="1"/>
  <c r="T3059" i="1"/>
  <c r="U3059" i="1" s="1"/>
  <c r="S3060" i="1"/>
  <c r="T3060" i="1"/>
  <c r="U3060" i="1" s="1"/>
  <c r="S3061" i="1"/>
  <c r="T3061" i="1"/>
  <c r="U3061" i="1" s="1"/>
  <c r="S3062" i="1"/>
  <c r="T3062" i="1"/>
  <c r="U3062" i="1" s="1"/>
  <c r="S3063" i="1"/>
  <c r="T3063" i="1"/>
  <c r="S3064" i="1"/>
  <c r="T3064" i="1"/>
  <c r="U3064" i="1" s="1"/>
  <c r="S3065" i="1"/>
  <c r="T3065" i="1"/>
  <c r="U3065" i="1" s="1"/>
  <c r="S3066" i="1"/>
  <c r="T3066" i="1"/>
  <c r="U3066" i="1" s="1"/>
  <c r="S3067" i="1"/>
  <c r="T3067" i="1"/>
  <c r="U3067" i="1" s="1"/>
  <c r="S3068" i="1"/>
  <c r="T3068" i="1"/>
  <c r="U3068" i="1" s="1"/>
  <c r="S3069" i="1"/>
  <c r="T3069" i="1"/>
  <c r="U3069" i="1" s="1"/>
  <c r="S3070" i="1"/>
  <c r="T3070" i="1"/>
  <c r="U3070" i="1" s="1"/>
  <c r="S3071" i="1"/>
  <c r="T3071" i="1"/>
  <c r="S3072" i="1"/>
  <c r="T3072" i="1"/>
  <c r="U3072" i="1" s="1"/>
  <c r="S3073" i="1"/>
  <c r="T3073" i="1"/>
  <c r="U3073" i="1" s="1"/>
  <c r="S3074" i="1"/>
  <c r="T3074" i="1"/>
  <c r="U3074" i="1" s="1"/>
  <c r="S3075" i="1"/>
  <c r="T3075" i="1"/>
  <c r="U3075" i="1" s="1"/>
  <c r="S3076" i="1"/>
  <c r="T3076" i="1"/>
  <c r="U3076" i="1" s="1"/>
  <c r="S3077" i="1"/>
  <c r="T3077" i="1"/>
  <c r="U3077" i="1" s="1"/>
  <c r="S3078" i="1"/>
  <c r="T3078" i="1"/>
  <c r="U3078" i="1" s="1"/>
  <c r="S3079" i="1"/>
  <c r="T3079" i="1"/>
  <c r="S3080" i="1"/>
  <c r="T3080" i="1"/>
  <c r="U3080" i="1" s="1"/>
  <c r="S3081" i="1"/>
  <c r="T3081" i="1"/>
  <c r="U3081" i="1" s="1"/>
  <c r="S3082" i="1"/>
  <c r="T3082" i="1"/>
  <c r="U3082" i="1" s="1"/>
  <c r="S3083" i="1"/>
  <c r="T3083" i="1"/>
  <c r="U3083" i="1" s="1"/>
  <c r="S3084" i="1"/>
  <c r="T3084" i="1"/>
  <c r="U3084" i="1" s="1"/>
  <c r="S3085" i="1"/>
  <c r="T3085" i="1"/>
  <c r="U3085" i="1" s="1"/>
  <c r="S3086" i="1"/>
  <c r="T3086" i="1"/>
  <c r="U3086" i="1" s="1"/>
  <c r="S3087" i="1"/>
  <c r="T3087" i="1"/>
  <c r="S3088" i="1"/>
  <c r="T3088" i="1"/>
  <c r="U3088" i="1" s="1"/>
  <c r="S3089" i="1"/>
  <c r="T3089" i="1"/>
  <c r="U3089" i="1" s="1"/>
  <c r="S3090" i="1"/>
  <c r="T3090" i="1"/>
  <c r="U3090" i="1" s="1"/>
  <c r="S3091" i="1"/>
  <c r="T3091" i="1"/>
  <c r="U3091" i="1" s="1"/>
  <c r="S3092" i="1"/>
  <c r="T3092" i="1"/>
  <c r="U3092" i="1" s="1"/>
  <c r="S3093" i="1"/>
  <c r="T3093" i="1"/>
  <c r="U3093" i="1" s="1"/>
  <c r="S3094" i="1"/>
  <c r="T3094" i="1"/>
  <c r="U3094" i="1" s="1"/>
  <c r="S3095" i="1"/>
  <c r="T3095" i="1"/>
  <c r="S3096" i="1"/>
  <c r="T3096" i="1"/>
  <c r="U3096" i="1" s="1"/>
  <c r="S3097" i="1"/>
  <c r="T3097" i="1"/>
  <c r="U3097" i="1" s="1"/>
  <c r="S3098" i="1"/>
  <c r="T3098" i="1"/>
  <c r="U3098" i="1" s="1"/>
  <c r="S3099" i="1"/>
  <c r="T3099" i="1"/>
  <c r="U3099" i="1" s="1"/>
  <c r="S3100" i="1"/>
  <c r="T3100" i="1"/>
  <c r="U3100" i="1" s="1"/>
  <c r="S3101" i="1"/>
  <c r="T3101" i="1"/>
  <c r="U3101" i="1" s="1"/>
  <c r="S3102" i="1"/>
  <c r="T3102" i="1"/>
  <c r="U3102" i="1" s="1"/>
  <c r="S3103" i="1"/>
  <c r="T3103" i="1"/>
  <c r="S3104" i="1"/>
  <c r="T3104" i="1"/>
  <c r="U3104" i="1" s="1"/>
  <c r="S3105" i="1"/>
  <c r="T3105" i="1"/>
  <c r="U3105" i="1" s="1"/>
  <c r="S3106" i="1"/>
  <c r="T3106" i="1"/>
  <c r="U3106" i="1" s="1"/>
  <c r="S3107" i="1"/>
  <c r="T3107" i="1"/>
  <c r="U3107" i="1" s="1"/>
  <c r="S3108" i="1"/>
  <c r="T3108" i="1"/>
  <c r="U3108" i="1" s="1"/>
  <c r="S3109" i="1"/>
  <c r="T3109" i="1"/>
  <c r="U3109" i="1" s="1"/>
  <c r="S3110" i="1"/>
  <c r="T3110" i="1"/>
  <c r="U3110" i="1" s="1"/>
  <c r="S3111" i="1"/>
  <c r="T3111" i="1"/>
  <c r="S3112" i="1"/>
  <c r="T3112" i="1"/>
  <c r="U3112" i="1" s="1"/>
  <c r="S3113" i="1"/>
  <c r="T3113" i="1"/>
  <c r="U3113" i="1" s="1"/>
  <c r="S3114" i="1"/>
  <c r="T3114" i="1"/>
  <c r="U3114" i="1" s="1"/>
  <c r="S3115" i="1"/>
  <c r="T3115" i="1"/>
  <c r="U3115" i="1" s="1"/>
  <c r="S3116" i="1"/>
  <c r="T3116" i="1"/>
  <c r="U3116" i="1" s="1"/>
  <c r="S3117" i="1"/>
  <c r="T3117" i="1"/>
  <c r="U3117" i="1" s="1"/>
  <c r="S3118" i="1"/>
  <c r="T3118" i="1"/>
  <c r="U3118" i="1" s="1"/>
  <c r="S3119" i="1"/>
  <c r="T3119" i="1"/>
  <c r="S3120" i="1"/>
  <c r="T3120" i="1"/>
  <c r="U3120" i="1" s="1"/>
  <c r="S3121" i="1"/>
  <c r="T3121" i="1"/>
  <c r="U3121" i="1" s="1"/>
  <c r="S3122" i="1"/>
  <c r="T3122" i="1"/>
  <c r="U3122" i="1" s="1"/>
  <c r="S3123" i="1"/>
  <c r="T3123" i="1"/>
  <c r="U3123" i="1" s="1"/>
  <c r="S3124" i="1"/>
  <c r="T3124" i="1"/>
  <c r="U3124" i="1" s="1"/>
  <c r="S3125" i="1"/>
  <c r="T3125" i="1"/>
  <c r="U3125" i="1" s="1"/>
  <c r="S3126" i="1"/>
  <c r="T3126" i="1"/>
  <c r="U3126" i="1" s="1"/>
  <c r="S3127" i="1"/>
  <c r="T3127" i="1"/>
  <c r="S3128" i="1"/>
  <c r="T3128" i="1"/>
  <c r="U3128" i="1" s="1"/>
  <c r="S3129" i="1"/>
  <c r="T3129" i="1"/>
  <c r="U3129" i="1" s="1"/>
  <c r="S3130" i="1"/>
  <c r="T3130" i="1"/>
  <c r="U3130" i="1" s="1"/>
  <c r="S3131" i="1"/>
  <c r="T3131" i="1"/>
  <c r="U3131" i="1" s="1"/>
  <c r="S3132" i="1"/>
  <c r="T3132" i="1"/>
  <c r="U3132" i="1" s="1"/>
  <c r="S3133" i="1"/>
  <c r="T3133" i="1"/>
  <c r="U3133" i="1" s="1"/>
  <c r="S3134" i="1"/>
  <c r="T3134" i="1"/>
  <c r="U3134" i="1" s="1"/>
  <c r="S3135" i="1"/>
  <c r="T3135" i="1"/>
  <c r="S3136" i="1"/>
  <c r="T3136" i="1"/>
  <c r="U3136" i="1" s="1"/>
  <c r="S3137" i="1"/>
  <c r="T3137" i="1"/>
  <c r="U3137" i="1" s="1"/>
  <c r="S3138" i="1"/>
  <c r="T3138" i="1"/>
  <c r="U3138" i="1" s="1"/>
  <c r="S3139" i="1"/>
  <c r="T3139" i="1"/>
  <c r="U3139" i="1" s="1"/>
  <c r="S3140" i="1"/>
  <c r="T3140" i="1"/>
  <c r="U3140" i="1" s="1"/>
  <c r="S3141" i="1"/>
  <c r="T3141" i="1"/>
  <c r="U3141" i="1" s="1"/>
  <c r="S3142" i="1"/>
  <c r="T3142" i="1"/>
  <c r="U3142" i="1" s="1"/>
  <c r="S3143" i="1"/>
  <c r="T3143" i="1"/>
  <c r="S3144" i="1"/>
  <c r="T3144" i="1"/>
  <c r="U3144" i="1" s="1"/>
  <c r="S3145" i="1"/>
  <c r="T3145" i="1"/>
  <c r="U3145" i="1" s="1"/>
  <c r="S3146" i="1"/>
  <c r="T3146" i="1"/>
  <c r="U3146" i="1" s="1"/>
  <c r="S3147" i="1"/>
  <c r="T3147" i="1"/>
  <c r="U3147" i="1" s="1"/>
  <c r="S3148" i="1"/>
  <c r="T3148" i="1"/>
  <c r="U3148" i="1" s="1"/>
  <c r="S3149" i="1"/>
  <c r="T3149" i="1"/>
  <c r="U3149" i="1" s="1"/>
  <c r="S3150" i="1"/>
  <c r="T3150" i="1"/>
  <c r="U3150" i="1" s="1"/>
  <c r="S3151" i="1"/>
  <c r="T3151" i="1"/>
  <c r="S3152" i="1"/>
  <c r="T3152" i="1"/>
  <c r="U3152" i="1" s="1"/>
  <c r="S3153" i="1"/>
  <c r="T3153" i="1"/>
  <c r="U3153" i="1" s="1"/>
  <c r="S3154" i="1"/>
  <c r="T3154" i="1"/>
  <c r="U3154" i="1" s="1"/>
  <c r="S3155" i="1"/>
  <c r="T3155" i="1"/>
  <c r="U3155" i="1" s="1"/>
  <c r="S3156" i="1"/>
  <c r="T3156" i="1"/>
  <c r="U3156" i="1" s="1"/>
  <c r="S3157" i="1"/>
  <c r="T3157" i="1"/>
  <c r="U3157" i="1" s="1"/>
  <c r="S3158" i="1"/>
  <c r="T3158" i="1"/>
  <c r="U3158" i="1" s="1"/>
  <c r="S3159" i="1"/>
  <c r="T3159" i="1"/>
  <c r="S3160" i="1"/>
  <c r="T3160" i="1"/>
  <c r="U3160" i="1" s="1"/>
  <c r="S3161" i="1"/>
  <c r="T3161" i="1"/>
  <c r="U3161" i="1" s="1"/>
  <c r="S3162" i="1"/>
  <c r="T3162" i="1"/>
  <c r="U3162" i="1" s="1"/>
  <c r="S3163" i="1"/>
  <c r="T3163" i="1"/>
  <c r="U3163" i="1" s="1"/>
  <c r="S3164" i="1"/>
  <c r="T3164" i="1"/>
  <c r="U3164" i="1" s="1"/>
  <c r="S3165" i="1"/>
  <c r="T3165" i="1"/>
  <c r="U3165" i="1" s="1"/>
  <c r="S3166" i="1"/>
  <c r="T3166" i="1"/>
  <c r="U3166" i="1" s="1"/>
  <c r="S3167" i="1"/>
  <c r="T3167" i="1"/>
  <c r="S3168" i="1"/>
  <c r="T3168" i="1"/>
  <c r="U3168" i="1" s="1"/>
  <c r="S3169" i="1"/>
  <c r="T3169" i="1"/>
  <c r="U3169" i="1" s="1"/>
  <c r="S3170" i="1"/>
  <c r="T3170" i="1"/>
  <c r="U3170" i="1" s="1"/>
  <c r="S3171" i="1"/>
  <c r="T3171" i="1"/>
  <c r="U3171" i="1" s="1"/>
  <c r="S3172" i="1"/>
  <c r="T3172" i="1"/>
  <c r="U3172" i="1" s="1"/>
  <c r="S3173" i="1"/>
  <c r="T3173" i="1"/>
  <c r="U3173" i="1" s="1"/>
  <c r="S3174" i="1"/>
  <c r="T3174" i="1"/>
  <c r="U3174" i="1" s="1"/>
  <c r="S3175" i="1"/>
  <c r="T3175" i="1"/>
  <c r="S3176" i="1"/>
  <c r="T3176" i="1"/>
  <c r="U3176" i="1" s="1"/>
  <c r="S3177" i="1"/>
  <c r="T3177" i="1"/>
  <c r="U3177" i="1" s="1"/>
  <c r="S3178" i="1"/>
  <c r="T3178" i="1"/>
  <c r="U3178" i="1" s="1"/>
  <c r="S3179" i="1"/>
  <c r="T3179" i="1"/>
  <c r="U3179" i="1" s="1"/>
  <c r="S3180" i="1"/>
  <c r="T3180" i="1"/>
  <c r="U3180" i="1" s="1"/>
  <c r="S3181" i="1"/>
  <c r="T3181" i="1"/>
  <c r="U3181" i="1" s="1"/>
  <c r="S3182" i="1"/>
  <c r="T3182" i="1"/>
  <c r="U3182" i="1" s="1"/>
  <c r="S3183" i="1"/>
  <c r="T3183" i="1"/>
  <c r="S3184" i="1"/>
  <c r="T3184" i="1"/>
  <c r="U3184" i="1" s="1"/>
  <c r="S3185" i="1"/>
  <c r="T3185" i="1"/>
  <c r="U3185" i="1" s="1"/>
  <c r="S3186" i="1"/>
  <c r="T3186" i="1"/>
  <c r="U3186" i="1" s="1"/>
  <c r="S3187" i="1"/>
  <c r="T3187" i="1"/>
  <c r="U3187" i="1" s="1"/>
  <c r="S3188" i="1"/>
  <c r="T3188" i="1"/>
  <c r="U3188" i="1" s="1"/>
  <c r="S3189" i="1"/>
  <c r="T3189" i="1"/>
  <c r="U3189" i="1" s="1"/>
  <c r="S3190" i="1"/>
  <c r="T3190" i="1"/>
  <c r="U3190" i="1" s="1"/>
  <c r="S3191" i="1"/>
  <c r="T3191" i="1"/>
  <c r="S3192" i="1"/>
  <c r="T3192" i="1"/>
  <c r="U3192" i="1" s="1"/>
  <c r="S3193" i="1"/>
  <c r="T3193" i="1"/>
  <c r="U3193" i="1" s="1"/>
  <c r="S3194" i="1"/>
  <c r="T3194" i="1"/>
  <c r="U3194" i="1" s="1"/>
  <c r="S3195" i="1"/>
  <c r="T3195" i="1"/>
  <c r="U3195" i="1" s="1"/>
  <c r="S3196" i="1"/>
  <c r="T3196" i="1"/>
  <c r="U3196" i="1" s="1"/>
  <c r="S3197" i="1"/>
  <c r="T3197" i="1"/>
  <c r="U3197" i="1" s="1"/>
  <c r="S3198" i="1"/>
  <c r="T3198" i="1"/>
  <c r="U3198" i="1" s="1"/>
  <c r="S3199" i="1"/>
  <c r="T3199" i="1"/>
  <c r="S3200" i="1"/>
  <c r="T3200" i="1"/>
  <c r="U3200" i="1" s="1"/>
  <c r="S3201" i="1"/>
  <c r="T3201" i="1"/>
  <c r="U3201" i="1" s="1"/>
  <c r="S3202" i="1"/>
  <c r="T3202" i="1"/>
  <c r="U3202" i="1" s="1"/>
  <c r="S3203" i="1"/>
  <c r="T3203" i="1"/>
  <c r="U3203" i="1" s="1"/>
  <c r="S3204" i="1"/>
  <c r="T3204" i="1"/>
  <c r="U3204" i="1" s="1"/>
  <c r="S3205" i="1"/>
  <c r="T3205" i="1"/>
  <c r="U3205" i="1" s="1"/>
  <c r="S3206" i="1"/>
  <c r="T3206" i="1"/>
  <c r="U3206" i="1" s="1"/>
  <c r="S3207" i="1"/>
  <c r="T3207" i="1"/>
  <c r="S3208" i="1"/>
  <c r="T3208" i="1"/>
  <c r="U3208" i="1" s="1"/>
  <c r="S3209" i="1"/>
  <c r="T3209" i="1"/>
  <c r="U3209" i="1" s="1"/>
  <c r="S3210" i="1"/>
  <c r="T3210" i="1"/>
  <c r="U3210" i="1" s="1"/>
  <c r="S3211" i="1"/>
  <c r="T3211" i="1"/>
  <c r="U3211" i="1" s="1"/>
  <c r="S3212" i="1"/>
  <c r="T3212" i="1"/>
  <c r="U3212" i="1" s="1"/>
  <c r="S3213" i="1"/>
  <c r="T3213" i="1"/>
  <c r="U3213" i="1" s="1"/>
  <c r="S3214" i="1"/>
  <c r="T3214" i="1"/>
  <c r="U3214" i="1" s="1"/>
  <c r="S3215" i="1"/>
  <c r="T3215" i="1"/>
  <c r="S3216" i="1"/>
  <c r="T3216" i="1"/>
  <c r="U3216" i="1" s="1"/>
  <c r="S3217" i="1"/>
  <c r="T3217" i="1"/>
  <c r="U3217" i="1" s="1"/>
  <c r="S3218" i="1"/>
  <c r="T3218" i="1"/>
  <c r="U3218" i="1" s="1"/>
  <c r="S3219" i="1"/>
  <c r="T3219" i="1"/>
  <c r="U3219" i="1" s="1"/>
  <c r="S3220" i="1"/>
  <c r="T3220" i="1"/>
  <c r="U3220" i="1" s="1"/>
  <c r="S3221" i="1"/>
  <c r="T3221" i="1"/>
  <c r="U3221" i="1" s="1"/>
  <c r="S3222" i="1"/>
  <c r="T3222" i="1"/>
  <c r="U3222" i="1" s="1"/>
  <c r="S3223" i="1"/>
  <c r="T3223" i="1"/>
  <c r="S3224" i="1"/>
  <c r="T3224" i="1"/>
  <c r="U3224" i="1" s="1"/>
  <c r="S3225" i="1"/>
  <c r="T3225" i="1"/>
  <c r="U3225" i="1" s="1"/>
  <c r="S3226" i="1"/>
  <c r="T3226" i="1"/>
  <c r="U3226" i="1" s="1"/>
  <c r="S3227" i="1"/>
  <c r="T3227" i="1"/>
  <c r="U3227" i="1" s="1"/>
  <c r="S3228" i="1"/>
  <c r="T3228" i="1"/>
  <c r="U3228" i="1" s="1"/>
  <c r="S3229" i="1"/>
  <c r="T3229" i="1"/>
  <c r="U3229" i="1" s="1"/>
  <c r="S3230" i="1"/>
  <c r="T3230" i="1"/>
  <c r="U3230" i="1" s="1"/>
  <c r="S3231" i="1"/>
  <c r="T3231" i="1"/>
  <c r="S3232" i="1"/>
  <c r="T3232" i="1"/>
  <c r="U3232" i="1" s="1"/>
  <c r="S3233" i="1"/>
  <c r="T3233" i="1"/>
  <c r="U3233" i="1" s="1"/>
  <c r="S3234" i="1"/>
  <c r="T3234" i="1"/>
  <c r="U3234" i="1" s="1"/>
  <c r="S3235" i="1"/>
  <c r="T3235" i="1"/>
  <c r="U3235" i="1" s="1"/>
  <c r="S3236" i="1"/>
  <c r="T3236" i="1"/>
  <c r="U3236" i="1" s="1"/>
  <c r="S3237" i="1"/>
  <c r="T3237" i="1"/>
  <c r="U3237" i="1" s="1"/>
  <c r="S3238" i="1"/>
  <c r="T3238" i="1"/>
  <c r="U3238" i="1" s="1"/>
  <c r="S3239" i="1"/>
  <c r="T3239" i="1"/>
  <c r="S3240" i="1"/>
  <c r="T3240" i="1"/>
  <c r="U3240" i="1" s="1"/>
  <c r="S3241" i="1"/>
  <c r="T3241" i="1"/>
  <c r="U3241" i="1" s="1"/>
  <c r="S3242" i="1"/>
  <c r="T3242" i="1"/>
  <c r="U3242" i="1" s="1"/>
  <c r="S3243" i="1"/>
  <c r="T3243" i="1"/>
  <c r="U3243" i="1" s="1"/>
  <c r="S3244" i="1"/>
  <c r="T3244" i="1"/>
  <c r="U3244" i="1" s="1"/>
  <c r="S3245" i="1"/>
  <c r="T3245" i="1"/>
  <c r="U3245" i="1" s="1"/>
  <c r="S3246" i="1"/>
  <c r="T3246" i="1"/>
  <c r="U3246" i="1" s="1"/>
  <c r="S3247" i="1"/>
  <c r="T3247" i="1"/>
  <c r="S3248" i="1"/>
  <c r="T3248" i="1"/>
  <c r="U3248" i="1" s="1"/>
  <c r="S3249" i="1"/>
  <c r="T3249" i="1"/>
  <c r="U3249" i="1" s="1"/>
  <c r="S3250" i="1"/>
  <c r="T3250" i="1"/>
  <c r="U3250" i="1" s="1"/>
  <c r="S3251" i="1"/>
  <c r="T3251" i="1"/>
  <c r="U3251" i="1" s="1"/>
  <c r="S3252" i="1"/>
  <c r="T3252" i="1"/>
  <c r="U3252" i="1" s="1"/>
  <c r="S3253" i="1"/>
  <c r="T3253" i="1"/>
  <c r="U3253" i="1" s="1"/>
  <c r="S3254" i="1"/>
  <c r="T3254" i="1"/>
  <c r="U3254" i="1" s="1"/>
  <c r="S3255" i="1"/>
  <c r="T3255" i="1"/>
  <c r="S3256" i="1"/>
  <c r="T3256" i="1"/>
  <c r="U3256" i="1" s="1"/>
  <c r="S3257" i="1"/>
  <c r="T3257" i="1"/>
  <c r="U3257" i="1" s="1"/>
  <c r="S3258" i="1"/>
  <c r="T3258" i="1"/>
  <c r="U3258" i="1" s="1"/>
  <c r="S3259" i="1"/>
  <c r="T3259" i="1"/>
  <c r="U3259" i="1" s="1"/>
  <c r="S3260" i="1"/>
  <c r="T3260" i="1"/>
  <c r="U3260" i="1" s="1"/>
  <c r="S3261" i="1"/>
  <c r="T3261" i="1"/>
  <c r="U3261" i="1" s="1"/>
  <c r="S3262" i="1"/>
  <c r="T3262" i="1"/>
  <c r="U3262" i="1" s="1"/>
  <c r="S3263" i="1"/>
  <c r="T3263" i="1"/>
  <c r="S3264" i="1"/>
  <c r="T3264" i="1"/>
  <c r="U3264" i="1" s="1"/>
  <c r="S3265" i="1"/>
  <c r="T3265" i="1"/>
  <c r="U3265" i="1" s="1"/>
  <c r="S3266" i="1"/>
  <c r="T3266" i="1"/>
  <c r="U3266" i="1" s="1"/>
  <c r="S3267" i="1"/>
  <c r="T3267" i="1"/>
  <c r="U3267" i="1" s="1"/>
  <c r="S3268" i="1"/>
  <c r="T3268" i="1"/>
  <c r="U3268" i="1" s="1"/>
  <c r="S3269" i="1"/>
  <c r="T3269" i="1"/>
  <c r="U3269" i="1" s="1"/>
  <c r="S3270" i="1"/>
  <c r="T3270" i="1"/>
  <c r="U3270" i="1" s="1"/>
  <c r="S3271" i="1"/>
  <c r="T3271" i="1"/>
  <c r="S3272" i="1"/>
  <c r="T3272" i="1"/>
  <c r="U3272" i="1" s="1"/>
  <c r="S3273" i="1"/>
  <c r="T3273" i="1"/>
  <c r="U3273" i="1" s="1"/>
  <c r="S3274" i="1"/>
  <c r="T3274" i="1"/>
  <c r="U3274" i="1" s="1"/>
  <c r="S3275" i="1"/>
  <c r="T3275" i="1"/>
  <c r="U3275" i="1" s="1"/>
  <c r="S3276" i="1"/>
  <c r="T3276" i="1"/>
  <c r="U3276" i="1" s="1"/>
  <c r="S3277" i="1"/>
  <c r="T3277" i="1"/>
  <c r="U3277" i="1" s="1"/>
  <c r="S3278" i="1"/>
  <c r="T3278" i="1"/>
  <c r="U3278" i="1" s="1"/>
  <c r="S3279" i="1"/>
  <c r="T3279" i="1"/>
  <c r="S3280" i="1"/>
  <c r="T3280" i="1"/>
  <c r="U3280" i="1" s="1"/>
  <c r="S3281" i="1"/>
  <c r="T3281" i="1"/>
  <c r="U3281" i="1" s="1"/>
  <c r="S3282" i="1"/>
  <c r="T3282" i="1"/>
  <c r="U3282" i="1" s="1"/>
  <c r="S3283" i="1"/>
  <c r="T3283" i="1"/>
  <c r="U3283" i="1" s="1"/>
  <c r="S3284" i="1"/>
  <c r="T3284" i="1"/>
  <c r="U3284" i="1" s="1"/>
  <c r="S3285" i="1"/>
  <c r="T3285" i="1"/>
  <c r="U3285" i="1" s="1"/>
  <c r="S3286" i="1"/>
  <c r="T3286" i="1"/>
  <c r="U3286" i="1" s="1"/>
  <c r="S3287" i="1"/>
  <c r="T3287" i="1"/>
  <c r="S3288" i="1"/>
  <c r="T3288" i="1"/>
  <c r="U3288" i="1" s="1"/>
  <c r="S3289" i="1"/>
  <c r="T3289" i="1"/>
  <c r="U3289" i="1" s="1"/>
  <c r="S3290" i="1"/>
  <c r="T3290" i="1"/>
  <c r="U3290" i="1" s="1"/>
  <c r="S3291" i="1"/>
  <c r="T3291" i="1"/>
  <c r="U3291" i="1" s="1"/>
  <c r="S3292" i="1"/>
  <c r="T3292" i="1"/>
  <c r="U3292" i="1" s="1"/>
  <c r="S3293" i="1"/>
  <c r="T3293" i="1"/>
  <c r="U3293" i="1" s="1"/>
  <c r="S3294" i="1"/>
  <c r="T3294" i="1"/>
  <c r="U3294" i="1" s="1"/>
  <c r="S3295" i="1"/>
  <c r="T3295" i="1"/>
  <c r="S3296" i="1"/>
  <c r="T3296" i="1"/>
  <c r="U3296" i="1" s="1"/>
  <c r="S3297" i="1"/>
  <c r="T3297" i="1"/>
  <c r="U3297" i="1" s="1"/>
  <c r="S3298" i="1"/>
  <c r="T3298" i="1"/>
  <c r="U3298" i="1" s="1"/>
  <c r="S3299" i="1"/>
  <c r="T3299" i="1"/>
  <c r="U3299" i="1" s="1"/>
  <c r="S3300" i="1"/>
  <c r="T3300" i="1"/>
  <c r="U3300" i="1" s="1"/>
  <c r="S3301" i="1"/>
  <c r="T3301" i="1"/>
  <c r="U3301" i="1" s="1"/>
  <c r="S3302" i="1"/>
  <c r="T3302" i="1"/>
  <c r="U3302" i="1" s="1"/>
  <c r="S3303" i="1"/>
  <c r="T3303" i="1"/>
  <c r="S3304" i="1"/>
  <c r="T3304" i="1"/>
  <c r="U3304" i="1" s="1"/>
  <c r="S3305" i="1"/>
  <c r="T3305" i="1"/>
  <c r="U3305" i="1" s="1"/>
  <c r="S3306" i="1"/>
  <c r="T3306" i="1"/>
  <c r="U3306" i="1" s="1"/>
  <c r="S3307" i="1"/>
  <c r="T3307" i="1"/>
  <c r="U3307" i="1" s="1"/>
  <c r="S3308" i="1"/>
  <c r="T3308" i="1"/>
  <c r="U3308" i="1" s="1"/>
  <c r="S3309" i="1"/>
  <c r="T3309" i="1"/>
  <c r="U3309" i="1" s="1"/>
  <c r="S3310" i="1"/>
  <c r="T3310" i="1"/>
  <c r="U3310" i="1" s="1"/>
  <c r="S3311" i="1"/>
  <c r="T3311" i="1"/>
  <c r="S3312" i="1"/>
  <c r="T3312" i="1"/>
  <c r="U3312" i="1" s="1"/>
  <c r="S3313" i="1"/>
  <c r="T3313" i="1"/>
  <c r="U3313" i="1" s="1"/>
  <c r="S3314" i="1"/>
  <c r="T3314" i="1"/>
  <c r="U3314" i="1" s="1"/>
  <c r="S3315" i="1"/>
  <c r="T3315" i="1"/>
  <c r="U3315" i="1" s="1"/>
  <c r="S3316" i="1"/>
  <c r="T3316" i="1"/>
  <c r="U3316" i="1" s="1"/>
  <c r="S3317" i="1"/>
  <c r="T3317" i="1"/>
  <c r="U3317" i="1" s="1"/>
  <c r="S3318" i="1"/>
  <c r="T3318" i="1"/>
  <c r="U3318" i="1" s="1"/>
  <c r="S3319" i="1"/>
  <c r="T3319" i="1"/>
  <c r="S3320" i="1"/>
  <c r="T3320" i="1"/>
  <c r="U3320" i="1" s="1"/>
  <c r="S3321" i="1"/>
  <c r="T3321" i="1"/>
  <c r="U3321" i="1" s="1"/>
  <c r="S3322" i="1"/>
  <c r="T3322" i="1"/>
  <c r="U3322" i="1" s="1"/>
  <c r="S3323" i="1"/>
  <c r="T3323" i="1"/>
  <c r="U3323" i="1" s="1"/>
  <c r="S3324" i="1"/>
  <c r="T3324" i="1"/>
  <c r="U3324" i="1" s="1"/>
  <c r="S3325" i="1"/>
  <c r="T3325" i="1"/>
  <c r="U3325" i="1" s="1"/>
  <c r="S3326" i="1"/>
  <c r="T3326" i="1"/>
  <c r="U3326" i="1" s="1"/>
  <c r="S3327" i="1"/>
  <c r="T3327" i="1"/>
  <c r="S3328" i="1"/>
  <c r="T3328" i="1"/>
  <c r="U3328" i="1" s="1"/>
  <c r="S3329" i="1"/>
  <c r="T3329" i="1"/>
  <c r="U3329" i="1" s="1"/>
  <c r="S3330" i="1"/>
  <c r="T3330" i="1"/>
  <c r="U3330" i="1" s="1"/>
  <c r="S3331" i="1"/>
  <c r="T3331" i="1"/>
  <c r="U3331" i="1" s="1"/>
  <c r="S3332" i="1"/>
  <c r="T3332" i="1"/>
  <c r="U3332" i="1" s="1"/>
  <c r="S3333" i="1"/>
  <c r="T3333" i="1"/>
  <c r="U3333" i="1" s="1"/>
  <c r="S3334" i="1"/>
  <c r="T3334" i="1"/>
  <c r="U3334" i="1" s="1"/>
  <c r="S3335" i="1"/>
  <c r="T3335" i="1"/>
  <c r="S3336" i="1"/>
  <c r="T3336" i="1"/>
  <c r="U3336" i="1" s="1"/>
  <c r="S3337" i="1"/>
  <c r="T3337" i="1"/>
  <c r="U3337" i="1" s="1"/>
  <c r="S3338" i="1"/>
  <c r="T3338" i="1"/>
  <c r="U3338" i="1" s="1"/>
  <c r="S3339" i="1"/>
  <c r="T3339" i="1"/>
  <c r="U3339" i="1" s="1"/>
  <c r="S3340" i="1"/>
  <c r="T3340" i="1"/>
  <c r="U3340" i="1" s="1"/>
  <c r="S3341" i="1"/>
  <c r="T3341" i="1"/>
  <c r="U3341" i="1" s="1"/>
  <c r="S3342" i="1"/>
  <c r="T3342" i="1"/>
  <c r="U3342" i="1" s="1"/>
  <c r="S3343" i="1"/>
  <c r="T3343" i="1"/>
  <c r="S3344" i="1"/>
  <c r="T3344" i="1"/>
  <c r="U3344" i="1" s="1"/>
  <c r="S3345" i="1"/>
  <c r="T3345" i="1"/>
  <c r="U3345" i="1" s="1"/>
  <c r="S3346" i="1"/>
  <c r="T3346" i="1"/>
  <c r="U3346" i="1" s="1"/>
  <c r="S3347" i="1"/>
  <c r="T3347" i="1"/>
  <c r="U3347" i="1" s="1"/>
  <c r="S3348" i="1"/>
  <c r="T3348" i="1"/>
  <c r="U3348" i="1" s="1"/>
  <c r="S3349" i="1"/>
  <c r="T3349" i="1"/>
  <c r="U3349" i="1" s="1"/>
  <c r="S3350" i="1"/>
  <c r="T3350" i="1"/>
  <c r="U3350" i="1" s="1"/>
  <c r="S3351" i="1"/>
  <c r="T3351" i="1"/>
  <c r="S3352" i="1"/>
  <c r="T3352" i="1"/>
  <c r="U3352" i="1" s="1"/>
  <c r="S3353" i="1"/>
  <c r="T3353" i="1"/>
  <c r="U3353" i="1" s="1"/>
  <c r="S3354" i="1"/>
  <c r="T3354" i="1"/>
  <c r="U3354" i="1" s="1"/>
  <c r="S3355" i="1"/>
  <c r="T3355" i="1"/>
  <c r="U3355" i="1" s="1"/>
  <c r="S3356" i="1"/>
  <c r="T3356" i="1"/>
  <c r="U3356" i="1" s="1"/>
  <c r="S3357" i="1"/>
  <c r="T3357" i="1"/>
  <c r="U3357" i="1" s="1"/>
  <c r="S3358" i="1"/>
  <c r="T3358" i="1"/>
  <c r="U3358" i="1" s="1"/>
  <c r="S3359" i="1"/>
  <c r="T3359" i="1"/>
  <c r="S3360" i="1"/>
  <c r="T3360" i="1"/>
  <c r="U3360" i="1" s="1"/>
  <c r="S3361" i="1"/>
  <c r="T3361" i="1"/>
  <c r="U3361" i="1" s="1"/>
  <c r="S3362" i="1"/>
  <c r="T3362" i="1"/>
  <c r="U3362" i="1" s="1"/>
  <c r="S3363" i="1"/>
  <c r="T3363" i="1"/>
  <c r="U3363" i="1" s="1"/>
  <c r="S3364" i="1"/>
  <c r="T3364" i="1"/>
  <c r="U3364" i="1" s="1"/>
  <c r="S3365" i="1"/>
  <c r="T3365" i="1"/>
  <c r="U3365" i="1" s="1"/>
  <c r="S3366" i="1"/>
  <c r="T3366" i="1"/>
  <c r="U3366" i="1" s="1"/>
  <c r="S3367" i="1"/>
  <c r="T3367" i="1"/>
  <c r="S3368" i="1"/>
  <c r="T3368" i="1"/>
  <c r="U3368" i="1" s="1"/>
  <c r="S3369" i="1"/>
  <c r="T3369" i="1"/>
  <c r="U3369" i="1" s="1"/>
  <c r="S3370" i="1"/>
  <c r="T3370" i="1"/>
  <c r="U3370" i="1" s="1"/>
  <c r="S3371" i="1"/>
  <c r="T3371" i="1"/>
  <c r="U3371" i="1" s="1"/>
  <c r="S3372" i="1"/>
  <c r="T3372" i="1"/>
  <c r="U3372" i="1" s="1"/>
  <c r="S3373" i="1"/>
  <c r="T3373" i="1"/>
  <c r="U3373" i="1" s="1"/>
  <c r="S3374" i="1"/>
  <c r="T3374" i="1"/>
  <c r="U3374" i="1" s="1"/>
  <c r="S3375" i="1"/>
  <c r="T3375" i="1"/>
  <c r="S3376" i="1"/>
  <c r="T3376" i="1"/>
  <c r="U3376" i="1" s="1"/>
  <c r="S3377" i="1"/>
  <c r="T3377" i="1"/>
  <c r="U3377" i="1" s="1"/>
  <c r="S3378" i="1"/>
  <c r="T3378" i="1"/>
  <c r="U3378" i="1" s="1"/>
  <c r="S3379" i="1"/>
  <c r="T3379" i="1"/>
  <c r="U3379" i="1" s="1"/>
  <c r="S3380" i="1"/>
  <c r="T3380" i="1"/>
  <c r="U3380" i="1" s="1"/>
  <c r="S3381" i="1"/>
  <c r="T3381" i="1"/>
  <c r="U3381" i="1" s="1"/>
  <c r="S3382" i="1"/>
  <c r="T3382" i="1"/>
  <c r="U3382" i="1" s="1"/>
  <c r="S3383" i="1"/>
  <c r="T3383" i="1"/>
  <c r="S3384" i="1"/>
  <c r="T3384" i="1"/>
  <c r="U3384" i="1" s="1"/>
  <c r="S3385" i="1"/>
  <c r="T3385" i="1"/>
  <c r="U3385" i="1" s="1"/>
  <c r="S3386" i="1"/>
  <c r="T3386" i="1"/>
  <c r="U3386" i="1" s="1"/>
  <c r="S3387" i="1"/>
  <c r="T3387" i="1"/>
  <c r="U3387" i="1" s="1"/>
  <c r="S3388" i="1"/>
  <c r="T3388" i="1"/>
  <c r="U3388" i="1" s="1"/>
  <c r="S3389" i="1"/>
  <c r="T3389" i="1"/>
  <c r="U3389" i="1" s="1"/>
  <c r="S3390" i="1"/>
  <c r="T3390" i="1"/>
  <c r="U3390" i="1" s="1"/>
  <c r="S3391" i="1"/>
  <c r="T3391" i="1"/>
  <c r="S3392" i="1"/>
  <c r="T3392" i="1"/>
  <c r="U3392" i="1" s="1"/>
  <c r="S3393" i="1"/>
  <c r="T3393" i="1"/>
  <c r="U3393" i="1" s="1"/>
  <c r="S3394" i="1"/>
  <c r="T3394" i="1"/>
  <c r="U3394" i="1" s="1"/>
  <c r="S3395" i="1"/>
  <c r="T3395" i="1"/>
  <c r="U3395" i="1" s="1"/>
  <c r="S3396" i="1"/>
  <c r="T3396" i="1"/>
  <c r="U3396" i="1" s="1"/>
  <c r="S3397" i="1"/>
  <c r="T3397" i="1"/>
  <c r="U3397" i="1" s="1"/>
  <c r="S3398" i="1"/>
  <c r="T3398" i="1"/>
  <c r="U3398" i="1" s="1"/>
  <c r="S3399" i="1"/>
  <c r="T3399" i="1"/>
  <c r="S3400" i="1"/>
  <c r="T3400" i="1"/>
  <c r="U3400" i="1" s="1"/>
  <c r="S3401" i="1"/>
  <c r="T3401" i="1"/>
  <c r="U3401" i="1" s="1"/>
  <c r="S3402" i="1"/>
  <c r="T3402" i="1"/>
  <c r="U3402" i="1" s="1"/>
  <c r="S3403" i="1"/>
  <c r="T3403" i="1"/>
  <c r="U3403" i="1" s="1"/>
  <c r="S3404" i="1"/>
  <c r="T3404" i="1"/>
  <c r="U3404" i="1" s="1"/>
  <c r="S3405" i="1"/>
  <c r="T3405" i="1"/>
  <c r="U3405" i="1" s="1"/>
  <c r="S3406" i="1"/>
  <c r="T3406" i="1"/>
  <c r="U3406" i="1" s="1"/>
  <c r="S3407" i="1"/>
  <c r="T3407" i="1"/>
  <c r="S3408" i="1"/>
  <c r="T3408" i="1"/>
  <c r="U3408" i="1" s="1"/>
  <c r="S3409" i="1"/>
  <c r="T3409" i="1"/>
  <c r="U3409" i="1" s="1"/>
  <c r="S3410" i="1"/>
  <c r="T3410" i="1"/>
  <c r="U3410" i="1" s="1"/>
  <c r="S3411" i="1"/>
  <c r="T3411" i="1"/>
  <c r="U3411" i="1" s="1"/>
  <c r="S3412" i="1"/>
  <c r="T3412" i="1"/>
  <c r="U3412" i="1" s="1"/>
  <c r="S3413" i="1"/>
  <c r="T3413" i="1"/>
  <c r="U3413" i="1" s="1"/>
  <c r="S3414" i="1"/>
  <c r="T3414" i="1"/>
  <c r="U3414" i="1" s="1"/>
  <c r="S3415" i="1"/>
  <c r="T3415" i="1"/>
  <c r="S3416" i="1"/>
  <c r="T3416" i="1"/>
  <c r="U3416" i="1" s="1"/>
  <c r="S3417" i="1"/>
  <c r="T3417" i="1"/>
  <c r="U3417" i="1" s="1"/>
  <c r="S3418" i="1"/>
  <c r="T3418" i="1"/>
  <c r="U3418" i="1" s="1"/>
  <c r="S3419" i="1"/>
  <c r="T3419" i="1"/>
  <c r="U3419" i="1" s="1"/>
  <c r="S3420" i="1"/>
  <c r="T3420" i="1"/>
  <c r="U3420" i="1" s="1"/>
  <c r="S3421" i="1"/>
  <c r="T3421" i="1"/>
  <c r="U3421" i="1" s="1"/>
  <c r="S3422" i="1"/>
  <c r="T3422" i="1"/>
  <c r="U3422" i="1" s="1"/>
  <c r="S3423" i="1"/>
  <c r="T3423" i="1"/>
  <c r="S3424" i="1"/>
  <c r="T3424" i="1"/>
  <c r="U3424" i="1" s="1"/>
  <c r="S3425" i="1"/>
  <c r="T3425" i="1"/>
  <c r="U3425" i="1" s="1"/>
  <c r="S3426" i="1"/>
  <c r="T3426" i="1"/>
  <c r="U3426" i="1" s="1"/>
  <c r="S3427" i="1"/>
  <c r="T3427" i="1"/>
  <c r="U3427" i="1" s="1"/>
  <c r="S3428" i="1"/>
  <c r="T3428" i="1"/>
  <c r="U3428" i="1" s="1"/>
  <c r="S3429" i="1"/>
  <c r="T3429" i="1"/>
  <c r="U3429" i="1" s="1"/>
  <c r="S3430" i="1"/>
  <c r="T3430" i="1"/>
  <c r="U3430" i="1" s="1"/>
  <c r="S3431" i="1"/>
  <c r="T3431" i="1"/>
  <c r="S3432" i="1"/>
  <c r="T3432" i="1"/>
  <c r="U3432" i="1" s="1"/>
  <c r="S3433" i="1"/>
  <c r="T3433" i="1"/>
  <c r="U3433" i="1" s="1"/>
  <c r="S3434" i="1"/>
  <c r="T3434" i="1"/>
  <c r="U3434" i="1" s="1"/>
  <c r="S3435" i="1"/>
  <c r="T3435" i="1"/>
  <c r="U3435" i="1" s="1"/>
  <c r="S3436" i="1"/>
  <c r="T3436" i="1"/>
  <c r="U3436" i="1" s="1"/>
  <c r="S3437" i="1"/>
  <c r="T3437" i="1"/>
  <c r="U3437" i="1" s="1"/>
  <c r="S3438" i="1"/>
  <c r="T3438" i="1"/>
  <c r="U3438" i="1" s="1"/>
  <c r="S3439" i="1"/>
  <c r="T3439" i="1"/>
  <c r="S3440" i="1"/>
  <c r="T3440" i="1"/>
  <c r="U3440" i="1" s="1"/>
  <c r="S3441" i="1"/>
  <c r="T3441" i="1"/>
  <c r="U3441" i="1" s="1"/>
  <c r="S3442" i="1"/>
  <c r="T3442" i="1"/>
  <c r="U3442" i="1" s="1"/>
  <c r="S3443" i="1"/>
  <c r="T3443" i="1"/>
  <c r="U3443" i="1" s="1"/>
  <c r="S3444" i="1"/>
  <c r="T3444" i="1"/>
  <c r="U3444" i="1" s="1"/>
  <c r="S3445" i="1"/>
  <c r="T3445" i="1"/>
  <c r="U3445" i="1" s="1"/>
  <c r="S3446" i="1"/>
  <c r="T3446" i="1"/>
  <c r="U3446" i="1" s="1"/>
  <c r="S3447" i="1"/>
  <c r="T3447" i="1"/>
  <c r="S3448" i="1"/>
  <c r="T3448" i="1"/>
  <c r="U3448" i="1" s="1"/>
  <c r="S3449" i="1"/>
  <c r="T3449" i="1"/>
  <c r="U3449" i="1" s="1"/>
  <c r="S3450" i="1"/>
  <c r="T3450" i="1"/>
  <c r="U3450" i="1" s="1"/>
  <c r="S3451" i="1"/>
  <c r="T3451" i="1"/>
  <c r="U3451" i="1" s="1"/>
  <c r="S3452" i="1"/>
  <c r="T3452" i="1"/>
  <c r="U3452" i="1" s="1"/>
  <c r="S3453" i="1"/>
  <c r="T3453" i="1"/>
  <c r="U3453" i="1" s="1"/>
  <c r="S3454" i="1"/>
  <c r="T3454" i="1"/>
  <c r="U3454" i="1" s="1"/>
  <c r="S3455" i="1"/>
  <c r="T3455" i="1"/>
  <c r="S3456" i="1"/>
  <c r="T3456" i="1"/>
  <c r="U3456" i="1" s="1"/>
  <c r="S3457" i="1"/>
  <c r="T3457" i="1"/>
  <c r="U3457" i="1" s="1"/>
  <c r="S3458" i="1"/>
  <c r="T3458" i="1"/>
  <c r="U3458" i="1" s="1"/>
  <c r="S3459" i="1"/>
  <c r="T3459" i="1"/>
  <c r="U3459" i="1" s="1"/>
  <c r="S3460" i="1"/>
  <c r="T3460" i="1"/>
  <c r="U3460" i="1" s="1"/>
  <c r="S3461" i="1"/>
  <c r="T3461" i="1"/>
  <c r="U3461" i="1" s="1"/>
  <c r="S3462" i="1"/>
  <c r="T3462" i="1"/>
  <c r="U3462" i="1" s="1"/>
  <c r="S3463" i="1"/>
  <c r="T3463" i="1"/>
  <c r="S3464" i="1"/>
  <c r="T3464" i="1"/>
  <c r="U3464" i="1" s="1"/>
  <c r="S3465" i="1"/>
  <c r="T3465" i="1"/>
  <c r="U3465" i="1" s="1"/>
  <c r="S3466" i="1"/>
  <c r="T3466" i="1"/>
  <c r="U3466" i="1" s="1"/>
  <c r="S3467" i="1"/>
  <c r="T3467" i="1"/>
  <c r="U3467" i="1" s="1"/>
  <c r="S3468" i="1"/>
  <c r="T3468" i="1"/>
  <c r="U3468" i="1" s="1"/>
  <c r="S3469" i="1"/>
  <c r="T3469" i="1"/>
  <c r="U3469" i="1" s="1"/>
  <c r="S3470" i="1"/>
  <c r="T3470" i="1"/>
  <c r="U3470" i="1" s="1"/>
  <c r="S3471" i="1"/>
  <c r="T3471" i="1"/>
  <c r="S3472" i="1"/>
  <c r="T3472" i="1"/>
  <c r="U3472" i="1" s="1"/>
  <c r="S3473" i="1"/>
  <c r="T3473" i="1"/>
  <c r="U3473" i="1" s="1"/>
  <c r="S3474" i="1"/>
  <c r="T3474" i="1"/>
  <c r="U3474" i="1" s="1"/>
  <c r="S3475" i="1"/>
  <c r="T3475" i="1"/>
  <c r="U3475" i="1" s="1"/>
  <c r="S3476" i="1"/>
  <c r="T3476" i="1"/>
  <c r="U3476" i="1" s="1"/>
  <c r="S3477" i="1"/>
  <c r="T3477" i="1"/>
  <c r="U3477" i="1" s="1"/>
  <c r="S3478" i="1"/>
  <c r="T3478" i="1"/>
  <c r="U3478" i="1" s="1"/>
  <c r="S3479" i="1"/>
  <c r="T3479" i="1"/>
  <c r="S3480" i="1"/>
  <c r="T3480" i="1"/>
  <c r="U3480" i="1" s="1"/>
  <c r="S3481" i="1"/>
  <c r="T3481" i="1"/>
  <c r="U3481" i="1" s="1"/>
  <c r="S3482" i="1"/>
  <c r="T3482" i="1"/>
  <c r="U3482" i="1" s="1"/>
  <c r="S3483" i="1"/>
  <c r="T3483" i="1"/>
  <c r="U3483" i="1" s="1"/>
  <c r="S3484" i="1"/>
  <c r="T3484" i="1"/>
  <c r="U3484" i="1" s="1"/>
  <c r="S3485" i="1"/>
  <c r="T3485" i="1"/>
  <c r="U3485" i="1" s="1"/>
  <c r="S3486" i="1"/>
  <c r="T3486" i="1"/>
  <c r="U3486" i="1" s="1"/>
  <c r="S3487" i="1"/>
  <c r="T3487" i="1"/>
  <c r="S3488" i="1"/>
  <c r="T3488" i="1"/>
  <c r="U3488" i="1" s="1"/>
  <c r="S3489" i="1"/>
  <c r="T3489" i="1"/>
  <c r="U3489" i="1" s="1"/>
  <c r="S3490" i="1"/>
  <c r="T3490" i="1"/>
  <c r="U3490" i="1" s="1"/>
  <c r="S3491" i="1"/>
  <c r="T3491" i="1"/>
  <c r="U3491" i="1" s="1"/>
  <c r="S3492" i="1"/>
  <c r="T3492" i="1"/>
  <c r="U3492" i="1" s="1"/>
  <c r="S3493" i="1"/>
  <c r="T3493" i="1"/>
  <c r="U3493" i="1" s="1"/>
  <c r="S3494" i="1"/>
  <c r="T3494" i="1"/>
  <c r="U3494" i="1" s="1"/>
  <c r="S3495" i="1"/>
  <c r="T3495" i="1"/>
  <c r="S3496" i="1"/>
  <c r="T3496" i="1"/>
  <c r="U3496" i="1" s="1"/>
  <c r="S3497" i="1"/>
  <c r="T3497" i="1"/>
  <c r="U3497" i="1" s="1"/>
  <c r="S3498" i="1"/>
  <c r="T3498" i="1"/>
  <c r="U3498" i="1" s="1"/>
  <c r="S3499" i="1"/>
  <c r="T3499" i="1"/>
  <c r="U3499" i="1" s="1"/>
  <c r="S3500" i="1"/>
  <c r="T3500" i="1"/>
  <c r="U3500" i="1" s="1"/>
  <c r="S3501" i="1"/>
  <c r="T3501" i="1"/>
  <c r="U3501" i="1" s="1"/>
  <c r="S3502" i="1"/>
  <c r="T3502" i="1"/>
  <c r="U3502" i="1" s="1"/>
  <c r="S3503" i="1"/>
  <c r="T3503" i="1"/>
  <c r="S3504" i="1"/>
  <c r="T3504" i="1"/>
  <c r="U3504" i="1" s="1"/>
  <c r="S3505" i="1"/>
  <c r="T3505" i="1"/>
  <c r="U3505" i="1" s="1"/>
  <c r="S3506" i="1"/>
  <c r="T3506" i="1"/>
  <c r="U3506" i="1" s="1"/>
  <c r="S3507" i="1"/>
  <c r="T3507" i="1"/>
  <c r="U3507" i="1" s="1"/>
  <c r="S3508" i="1"/>
  <c r="T3508" i="1"/>
  <c r="U3508" i="1" s="1"/>
  <c r="S3509" i="1"/>
  <c r="T3509" i="1"/>
  <c r="U3509" i="1" s="1"/>
  <c r="S3510" i="1"/>
  <c r="T3510" i="1"/>
  <c r="U3510" i="1" s="1"/>
  <c r="S3511" i="1"/>
  <c r="T3511" i="1"/>
  <c r="S3512" i="1"/>
  <c r="T3512" i="1"/>
  <c r="U3512" i="1" s="1"/>
  <c r="S3513" i="1"/>
  <c r="T3513" i="1"/>
  <c r="U3513" i="1" s="1"/>
  <c r="S3514" i="1"/>
  <c r="T3514" i="1"/>
  <c r="U3514" i="1" s="1"/>
  <c r="S3515" i="1"/>
  <c r="T3515" i="1"/>
  <c r="U3515" i="1" s="1"/>
  <c r="S3516" i="1"/>
  <c r="T3516" i="1"/>
  <c r="U3516" i="1" s="1"/>
  <c r="S3517" i="1"/>
  <c r="T3517" i="1"/>
  <c r="U3517" i="1" s="1"/>
  <c r="S3518" i="1"/>
  <c r="T3518" i="1"/>
  <c r="U3518" i="1" s="1"/>
  <c r="S3519" i="1"/>
  <c r="T3519" i="1"/>
  <c r="S3520" i="1"/>
  <c r="T3520" i="1"/>
  <c r="U3520" i="1" s="1"/>
  <c r="S3521" i="1"/>
  <c r="T3521" i="1"/>
  <c r="U3521" i="1" s="1"/>
  <c r="S3522" i="1"/>
  <c r="T3522" i="1"/>
  <c r="U3522" i="1" s="1"/>
  <c r="S3523" i="1"/>
  <c r="T3523" i="1"/>
  <c r="U3523" i="1" s="1"/>
  <c r="S3524" i="1"/>
  <c r="T3524" i="1"/>
  <c r="U3524" i="1" s="1"/>
  <c r="S3525" i="1"/>
  <c r="T3525" i="1"/>
  <c r="U3525" i="1" s="1"/>
  <c r="S3526" i="1"/>
  <c r="T3526" i="1"/>
  <c r="U3526" i="1" s="1"/>
  <c r="S3527" i="1"/>
  <c r="T3527" i="1"/>
  <c r="S3528" i="1"/>
  <c r="T3528" i="1"/>
  <c r="U3528" i="1" s="1"/>
  <c r="S3529" i="1"/>
  <c r="T3529" i="1"/>
  <c r="U3529" i="1" s="1"/>
  <c r="S3530" i="1"/>
  <c r="T3530" i="1"/>
  <c r="U3530" i="1" s="1"/>
  <c r="S3531" i="1"/>
  <c r="T3531" i="1"/>
  <c r="U3531" i="1" s="1"/>
  <c r="S3532" i="1"/>
  <c r="T3532" i="1"/>
  <c r="U3532" i="1" s="1"/>
  <c r="S3533" i="1"/>
  <c r="T3533" i="1"/>
  <c r="U3533" i="1" s="1"/>
  <c r="S3534" i="1"/>
  <c r="T3534" i="1"/>
  <c r="U3534" i="1" s="1"/>
  <c r="S3535" i="1"/>
  <c r="T3535" i="1"/>
  <c r="S3536" i="1"/>
  <c r="T3536" i="1"/>
  <c r="U3536" i="1" s="1"/>
  <c r="S3537" i="1"/>
  <c r="T3537" i="1"/>
  <c r="U3537" i="1" s="1"/>
  <c r="S3538" i="1"/>
  <c r="T3538" i="1"/>
  <c r="U3538" i="1" s="1"/>
  <c r="S3539" i="1"/>
  <c r="T3539" i="1"/>
  <c r="U3539" i="1" s="1"/>
  <c r="S3540" i="1"/>
  <c r="T3540" i="1"/>
  <c r="U3540" i="1" s="1"/>
  <c r="S3541" i="1"/>
  <c r="T3541" i="1"/>
  <c r="U3541" i="1" s="1"/>
  <c r="S3542" i="1"/>
  <c r="T3542" i="1"/>
  <c r="U3542" i="1" s="1"/>
  <c r="S3543" i="1"/>
  <c r="T3543" i="1"/>
  <c r="S3544" i="1"/>
  <c r="T3544" i="1"/>
  <c r="U3544" i="1" s="1"/>
  <c r="S3545" i="1"/>
  <c r="T3545" i="1"/>
  <c r="U3545" i="1" s="1"/>
  <c r="S3546" i="1"/>
  <c r="T3546" i="1"/>
  <c r="U3546" i="1" s="1"/>
  <c r="S3547" i="1"/>
  <c r="T3547" i="1"/>
  <c r="U3547" i="1" s="1"/>
  <c r="S3548" i="1"/>
  <c r="T3548" i="1"/>
  <c r="U3548" i="1" s="1"/>
  <c r="S3549" i="1"/>
  <c r="T3549" i="1"/>
  <c r="U3549" i="1" s="1"/>
  <c r="S3550" i="1"/>
  <c r="T3550" i="1"/>
  <c r="U3550" i="1" s="1"/>
  <c r="S3551" i="1"/>
  <c r="T3551" i="1"/>
  <c r="S3552" i="1"/>
  <c r="T3552" i="1"/>
  <c r="U3552" i="1" s="1"/>
  <c r="S3553" i="1"/>
  <c r="T3553" i="1"/>
  <c r="U3553" i="1" s="1"/>
  <c r="S3554" i="1"/>
  <c r="T3554" i="1"/>
  <c r="U3554" i="1" s="1"/>
  <c r="S3555" i="1"/>
  <c r="T3555" i="1"/>
  <c r="U3555" i="1" s="1"/>
  <c r="S3556" i="1"/>
  <c r="T3556" i="1"/>
  <c r="U3556" i="1" s="1"/>
  <c r="S3557" i="1"/>
  <c r="T3557" i="1"/>
  <c r="U3557" i="1" s="1"/>
  <c r="S3558" i="1"/>
  <c r="T3558" i="1"/>
  <c r="U3558" i="1" s="1"/>
  <c r="S3559" i="1"/>
  <c r="T3559" i="1"/>
  <c r="S3560" i="1"/>
  <c r="T3560" i="1"/>
  <c r="U3560" i="1" s="1"/>
  <c r="S3561" i="1"/>
  <c r="T3561" i="1"/>
  <c r="U3561" i="1" s="1"/>
  <c r="S3562" i="1"/>
  <c r="T3562" i="1"/>
  <c r="U3562" i="1" s="1"/>
  <c r="S3563" i="1"/>
  <c r="T3563" i="1"/>
  <c r="U3563" i="1" s="1"/>
  <c r="S3564" i="1"/>
  <c r="T3564" i="1"/>
  <c r="U3564" i="1" s="1"/>
  <c r="S3565" i="1"/>
  <c r="T3565" i="1"/>
  <c r="U3565" i="1" s="1"/>
  <c r="S3566" i="1"/>
  <c r="T3566" i="1"/>
  <c r="U3566" i="1" s="1"/>
  <c r="S3567" i="1"/>
  <c r="T3567" i="1"/>
  <c r="S3568" i="1"/>
  <c r="T3568" i="1"/>
  <c r="U3568" i="1" s="1"/>
  <c r="S3569" i="1"/>
  <c r="T3569" i="1"/>
  <c r="U3569" i="1" s="1"/>
  <c r="S3570" i="1"/>
  <c r="T3570" i="1"/>
  <c r="U3570" i="1" s="1"/>
  <c r="S3571" i="1"/>
  <c r="T3571" i="1"/>
  <c r="U3571" i="1" s="1"/>
  <c r="S3572" i="1"/>
  <c r="T3572" i="1"/>
  <c r="U3572" i="1" s="1"/>
  <c r="S3573" i="1"/>
  <c r="T3573" i="1"/>
  <c r="U3573" i="1" s="1"/>
  <c r="S3574" i="1"/>
  <c r="T3574" i="1"/>
  <c r="U3574" i="1" s="1"/>
  <c r="S3575" i="1"/>
  <c r="T3575" i="1"/>
  <c r="S3576" i="1"/>
  <c r="T3576" i="1"/>
  <c r="U3576" i="1" s="1"/>
  <c r="S3577" i="1"/>
  <c r="T3577" i="1"/>
  <c r="U3577" i="1" s="1"/>
  <c r="S3578" i="1"/>
  <c r="T3578" i="1"/>
  <c r="U3578" i="1" s="1"/>
  <c r="S3579" i="1"/>
  <c r="T3579" i="1"/>
  <c r="U3579" i="1" s="1"/>
  <c r="S3580" i="1"/>
  <c r="T3580" i="1"/>
  <c r="U3580" i="1" s="1"/>
  <c r="S3581" i="1"/>
  <c r="T3581" i="1"/>
  <c r="U3581" i="1" s="1"/>
  <c r="S3582" i="1"/>
  <c r="T3582" i="1"/>
  <c r="U3582" i="1" s="1"/>
  <c r="S3583" i="1"/>
  <c r="T3583" i="1"/>
  <c r="S3584" i="1"/>
  <c r="T3584" i="1"/>
  <c r="U3584" i="1" s="1"/>
  <c r="S3585" i="1"/>
  <c r="T3585" i="1"/>
  <c r="U3585" i="1" s="1"/>
  <c r="S3586" i="1"/>
  <c r="T3586" i="1"/>
  <c r="U3586" i="1" s="1"/>
  <c r="S3587" i="1"/>
  <c r="T3587" i="1"/>
  <c r="U3587" i="1" s="1"/>
  <c r="S3588" i="1"/>
  <c r="T3588" i="1"/>
  <c r="U3588" i="1" s="1"/>
  <c r="S3589" i="1"/>
  <c r="T3589" i="1"/>
  <c r="U3589" i="1" s="1"/>
  <c r="S3590" i="1"/>
  <c r="T3590" i="1"/>
  <c r="U3590" i="1" s="1"/>
  <c r="S3591" i="1"/>
  <c r="T3591" i="1"/>
  <c r="S3592" i="1"/>
  <c r="T3592" i="1"/>
  <c r="U3592" i="1" s="1"/>
  <c r="S3593" i="1"/>
  <c r="T3593" i="1"/>
  <c r="U3593" i="1" s="1"/>
  <c r="S3594" i="1"/>
  <c r="T3594" i="1"/>
  <c r="U3594" i="1" s="1"/>
  <c r="S3595" i="1"/>
  <c r="T3595" i="1"/>
  <c r="U3595" i="1" s="1"/>
  <c r="S3596" i="1"/>
  <c r="T3596" i="1"/>
  <c r="U3596" i="1" s="1"/>
  <c r="S3597" i="1"/>
  <c r="T3597" i="1"/>
  <c r="U3597" i="1" s="1"/>
  <c r="S3598" i="1"/>
  <c r="T3598" i="1"/>
  <c r="U3598" i="1" s="1"/>
  <c r="S3599" i="1"/>
  <c r="T3599" i="1"/>
  <c r="S3600" i="1"/>
  <c r="T3600" i="1"/>
  <c r="U3600" i="1" s="1"/>
  <c r="S3601" i="1"/>
  <c r="T3601" i="1"/>
  <c r="U3601" i="1" s="1"/>
  <c r="S3602" i="1"/>
  <c r="T3602" i="1"/>
  <c r="U3602" i="1" s="1"/>
  <c r="S3603" i="1"/>
  <c r="T3603" i="1"/>
  <c r="U3603" i="1" s="1"/>
  <c r="S3604" i="1"/>
  <c r="T3604" i="1"/>
  <c r="U3604" i="1" s="1"/>
  <c r="S3605" i="1"/>
  <c r="T3605" i="1"/>
  <c r="U3605" i="1" s="1"/>
  <c r="S3606" i="1"/>
  <c r="T3606" i="1"/>
  <c r="U3606" i="1" s="1"/>
  <c r="S3607" i="1"/>
  <c r="T3607" i="1"/>
  <c r="S3608" i="1"/>
  <c r="T3608" i="1"/>
  <c r="U3608" i="1" s="1"/>
  <c r="S3609" i="1"/>
  <c r="T3609" i="1"/>
  <c r="U3609" i="1" s="1"/>
  <c r="S3610" i="1"/>
  <c r="T3610" i="1"/>
  <c r="U3610" i="1" s="1"/>
  <c r="S3611" i="1"/>
  <c r="T3611" i="1"/>
  <c r="U3611" i="1" s="1"/>
  <c r="S3612" i="1"/>
  <c r="T3612" i="1"/>
  <c r="U3612" i="1" s="1"/>
  <c r="S3613" i="1"/>
  <c r="T3613" i="1"/>
  <c r="U3613" i="1" s="1"/>
  <c r="S3614" i="1"/>
  <c r="T3614" i="1"/>
  <c r="U3614" i="1" s="1"/>
  <c r="S3615" i="1"/>
  <c r="T3615" i="1"/>
  <c r="S3616" i="1"/>
  <c r="T3616" i="1"/>
  <c r="U3616" i="1" s="1"/>
  <c r="S3617" i="1"/>
  <c r="T3617" i="1"/>
  <c r="U3617" i="1" s="1"/>
  <c r="S3618" i="1"/>
  <c r="T3618" i="1"/>
  <c r="U3618" i="1" s="1"/>
  <c r="S3619" i="1"/>
  <c r="T3619" i="1"/>
  <c r="U3619" i="1" s="1"/>
  <c r="S3620" i="1"/>
  <c r="T3620" i="1"/>
  <c r="U3620" i="1" s="1"/>
  <c r="S3621" i="1"/>
  <c r="T3621" i="1"/>
  <c r="U3621" i="1" s="1"/>
  <c r="S3622" i="1"/>
  <c r="T3622" i="1"/>
  <c r="U3622" i="1" s="1"/>
  <c r="S3623" i="1"/>
  <c r="T3623" i="1"/>
  <c r="S3624" i="1"/>
  <c r="T3624" i="1"/>
  <c r="U3624" i="1" s="1"/>
  <c r="S3625" i="1"/>
  <c r="T3625" i="1"/>
  <c r="U3625" i="1" s="1"/>
  <c r="S3626" i="1"/>
  <c r="T3626" i="1"/>
  <c r="U3626" i="1" s="1"/>
  <c r="S3627" i="1"/>
  <c r="T3627" i="1"/>
  <c r="U3627" i="1" s="1"/>
  <c r="S3628" i="1"/>
  <c r="T3628" i="1"/>
  <c r="U3628" i="1" s="1"/>
  <c r="S3629" i="1"/>
  <c r="T3629" i="1"/>
  <c r="U3629" i="1" s="1"/>
  <c r="S3630" i="1"/>
  <c r="T3630" i="1"/>
  <c r="U3630" i="1" s="1"/>
  <c r="S3631" i="1"/>
  <c r="T3631" i="1"/>
  <c r="S3632" i="1"/>
  <c r="T3632" i="1"/>
  <c r="U3632" i="1" s="1"/>
  <c r="S3633" i="1"/>
  <c r="T3633" i="1"/>
  <c r="U3633" i="1" s="1"/>
  <c r="S3634" i="1"/>
  <c r="T3634" i="1"/>
  <c r="U3634" i="1" s="1"/>
  <c r="S3635" i="1"/>
  <c r="T3635" i="1"/>
  <c r="U3635" i="1" s="1"/>
  <c r="S3636" i="1"/>
  <c r="T3636" i="1"/>
  <c r="U3636" i="1" s="1"/>
  <c r="S3637" i="1"/>
  <c r="T3637" i="1"/>
  <c r="U3637" i="1" s="1"/>
  <c r="S3638" i="1"/>
  <c r="T3638" i="1"/>
  <c r="U3638" i="1" s="1"/>
  <c r="S3639" i="1"/>
  <c r="T3639" i="1"/>
  <c r="S3640" i="1"/>
  <c r="T3640" i="1"/>
  <c r="U3640" i="1" s="1"/>
  <c r="S3641" i="1"/>
  <c r="T3641" i="1"/>
  <c r="U3641" i="1" s="1"/>
  <c r="S3642" i="1"/>
  <c r="T3642" i="1"/>
  <c r="U3642" i="1" s="1"/>
  <c r="S3643" i="1"/>
  <c r="T3643" i="1"/>
  <c r="U3643" i="1" s="1"/>
  <c r="S3644" i="1"/>
  <c r="T3644" i="1"/>
  <c r="U3644" i="1" s="1"/>
  <c r="S3645" i="1"/>
  <c r="T3645" i="1"/>
  <c r="U3645" i="1" s="1"/>
  <c r="S3646" i="1"/>
  <c r="T3646" i="1"/>
  <c r="U3646" i="1" s="1"/>
  <c r="S3647" i="1"/>
  <c r="T3647" i="1"/>
  <c r="S3648" i="1"/>
  <c r="T3648" i="1"/>
  <c r="U3648" i="1" s="1"/>
  <c r="S3649" i="1"/>
  <c r="T3649" i="1"/>
  <c r="U3649" i="1" s="1"/>
  <c r="S3650" i="1"/>
  <c r="T3650" i="1"/>
  <c r="U3650" i="1" s="1"/>
  <c r="S3651" i="1"/>
  <c r="T3651" i="1"/>
  <c r="U3651" i="1" s="1"/>
  <c r="S3652" i="1"/>
  <c r="T3652" i="1"/>
  <c r="U3652" i="1" s="1"/>
  <c r="S3653" i="1"/>
  <c r="T3653" i="1"/>
  <c r="U3653" i="1" s="1"/>
  <c r="S3654" i="1"/>
  <c r="T3654" i="1"/>
  <c r="U3654" i="1" s="1"/>
  <c r="S3655" i="1"/>
  <c r="T3655" i="1"/>
  <c r="S3656" i="1"/>
  <c r="T3656" i="1"/>
  <c r="U3656" i="1" s="1"/>
  <c r="S3657" i="1"/>
  <c r="T3657" i="1"/>
  <c r="U3657" i="1" s="1"/>
  <c r="S3658" i="1"/>
  <c r="T3658" i="1"/>
  <c r="U3658" i="1" s="1"/>
  <c r="S3659" i="1"/>
  <c r="T3659" i="1"/>
  <c r="U3659" i="1" s="1"/>
  <c r="S3660" i="1"/>
  <c r="T3660" i="1"/>
  <c r="U3660" i="1" s="1"/>
  <c r="S3661" i="1"/>
  <c r="T3661" i="1"/>
  <c r="U3661" i="1" s="1"/>
  <c r="S3662" i="1"/>
  <c r="T3662" i="1"/>
  <c r="U3662" i="1" s="1"/>
  <c r="S3663" i="1"/>
  <c r="T3663" i="1"/>
  <c r="S3664" i="1"/>
  <c r="T3664" i="1"/>
  <c r="U3664" i="1" s="1"/>
  <c r="S3665" i="1"/>
  <c r="T3665" i="1"/>
  <c r="U3665" i="1" s="1"/>
  <c r="S3666" i="1"/>
  <c r="T3666" i="1"/>
  <c r="U3666" i="1" s="1"/>
  <c r="S3667" i="1"/>
  <c r="T3667" i="1"/>
  <c r="U3667" i="1" s="1"/>
  <c r="S3668" i="1"/>
  <c r="T3668" i="1"/>
  <c r="U3668" i="1" s="1"/>
  <c r="S3669" i="1"/>
  <c r="T3669" i="1"/>
  <c r="U3669" i="1" s="1"/>
  <c r="S3670" i="1"/>
  <c r="T3670" i="1"/>
  <c r="U3670" i="1" s="1"/>
  <c r="S3671" i="1"/>
  <c r="T3671" i="1"/>
  <c r="S3672" i="1"/>
  <c r="T3672" i="1"/>
  <c r="U3672" i="1" s="1"/>
  <c r="S3673" i="1"/>
  <c r="T3673" i="1"/>
  <c r="U3673" i="1" s="1"/>
  <c r="S3674" i="1"/>
  <c r="T3674" i="1"/>
  <c r="U3674" i="1" s="1"/>
  <c r="S3675" i="1"/>
  <c r="T3675" i="1"/>
  <c r="U3675" i="1" s="1"/>
  <c r="S3676" i="1"/>
  <c r="T3676" i="1"/>
  <c r="U3676" i="1" s="1"/>
  <c r="S3677" i="1"/>
  <c r="T3677" i="1"/>
  <c r="U3677" i="1" s="1"/>
  <c r="S3678" i="1"/>
  <c r="T3678" i="1"/>
  <c r="U3678" i="1" s="1"/>
  <c r="S3679" i="1"/>
  <c r="T3679" i="1"/>
  <c r="S3680" i="1"/>
  <c r="T3680" i="1"/>
  <c r="U3680" i="1" s="1"/>
  <c r="S3681" i="1"/>
  <c r="T3681" i="1"/>
  <c r="U3681" i="1" s="1"/>
  <c r="S3682" i="1"/>
  <c r="T3682" i="1"/>
  <c r="U3682" i="1" s="1"/>
  <c r="S3683" i="1"/>
  <c r="T3683" i="1"/>
  <c r="U3683" i="1" s="1"/>
  <c r="S3684" i="1"/>
  <c r="T3684" i="1"/>
  <c r="U3684" i="1" s="1"/>
  <c r="S3685" i="1"/>
  <c r="T3685" i="1"/>
  <c r="U3685" i="1" s="1"/>
  <c r="S3686" i="1"/>
  <c r="T3686" i="1"/>
  <c r="U3686" i="1" s="1"/>
  <c r="S3687" i="1"/>
  <c r="T3687" i="1"/>
  <c r="S3688" i="1"/>
  <c r="T3688" i="1"/>
  <c r="U3688" i="1" s="1"/>
  <c r="S3689" i="1"/>
  <c r="T3689" i="1"/>
  <c r="U3689" i="1" s="1"/>
  <c r="S3690" i="1"/>
  <c r="T3690" i="1"/>
  <c r="U3690" i="1" s="1"/>
  <c r="S3691" i="1"/>
  <c r="T3691" i="1"/>
  <c r="U3691" i="1" s="1"/>
  <c r="S3692" i="1"/>
  <c r="T3692" i="1"/>
  <c r="U3692" i="1" s="1"/>
  <c r="S3693" i="1"/>
  <c r="T3693" i="1"/>
  <c r="U3693" i="1" s="1"/>
  <c r="S3694" i="1"/>
  <c r="T3694" i="1"/>
  <c r="U3694" i="1" s="1"/>
  <c r="S3695" i="1"/>
  <c r="T3695" i="1"/>
  <c r="S3696" i="1"/>
  <c r="T3696" i="1"/>
  <c r="U3696" i="1" s="1"/>
  <c r="S3697" i="1"/>
  <c r="T3697" i="1"/>
  <c r="U3697" i="1" s="1"/>
  <c r="S3698" i="1"/>
  <c r="T3698" i="1"/>
  <c r="U3698" i="1" s="1"/>
  <c r="S3699" i="1"/>
  <c r="T3699" i="1"/>
  <c r="U3699" i="1" s="1"/>
  <c r="S3700" i="1"/>
  <c r="T3700" i="1"/>
  <c r="U3700" i="1" s="1"/>
  <c r="S3701" i="1"/>
  <c r="T3701" i="1"/>
  <c r="U3701" i="1" s="1"/>
  <c r="S3702" i="1"/>
  <c r="T3702" i="1"/>
  <c r="U3702" i="1" s="1"/>
  <c r="S3703" i="1"/>
  <c r="T3703" i="1"/>
  <c r="S3704" i="1"/>
  <c r="T3704" i="1"/>
  <c r="U3704" i="1" s="1"/>
  <c r="S3705" i="1"/>
  <c r="T3705" i="1"/>
  <c r="U3705" i="1" s="1"/>
  <c r="S3706" i="1"/>
  <c r="T3706" i="1"/>
  <c r="U3706" i="1" s="1"/>
  <c r="S3707" i="1"/>
  <c r="T3707" i="1"/>
  <c r="U3707" i="1" s="1"/>
  <c r="S3708" i="1"/>
  <c r="T3708" i="1"/>
  <c r="U3708" i="1" s="1"/>
  <c r="S3709" i="1"/>
  <c r="T3709" i="1"/>
  <c r="U3709" i="1" s="1"/>
  <c r="S3710" i="1"/>
  <c r="T3710" i="1"/>
  <c r="U3710" i="1" s="1"/>
  <c r="S3711" i="1"/>
  <c r="T3711" i="1"/>
  <c r="S3712" i="1"/>
  <c r="T3712" i="1"/>
  <c r="U3712" i="1" s="1"/>
  <c r="S3713" i="1"/>
  <c r="T3713" i="1"/>
  <c r="U3713" i="1" s="1"/>
  <c r="S3714" i="1"/>
  <c r="T3714" i="1"/>
  <c r="U3714" i="1" s="1"/>
  <c r="S3715" i="1"/>
  <c r="T3715" i="1"/>
  <c r="U3715" i="1" s="1"/>
  <c r="S3716" i="1"/>
  <c r="T3716" i="1"/>
  <c r="U3716" i="1" s="1"/>
  <c r="S3717" i="1"/>
  <c r="T3717" i="1"/>
  <c r="U3717" i="1" s="1"/>
  <c r="S3718" i="1"/>
  <c r="T3718" i="1"/>
  <c r="U3718" i="1" s="1"/>
  <c r="S3719" i="1"/>
  <c r="T3719" i="1"/>
  <c r="S3720" i="1"/>
  <c r="T3720" i="1"/>
  <c r="U3720" i="1" s="1"/>
  <c r="S3721" i="1"/>
  <c r="T3721" i="1"/>
  <c r="U3721" i="1" s="1"/>
  <c r="S3722" i="1"/>
  <c r="T3722" i="1"/>
  <c r="U3722" i="1" s="1"/>
  <c r="S3723" i="1"/>
  <c r="T3723" i="1"/>
  <c r="U3723" i="1" s="1"/>
  <c r="S3724" i="1"/>
  <c r="T3724" i="1"/>
  <c r="U3724" i="1" s="1"/>
  <c r="S3725" i="1"/>
  <c r="T3725" i="1"/>
  <c r="U3725" i="1" s="1"/>
  <c r="S3726" i="1"/>
  <c r="T3726" i="1"/>
  <c r="U3726" i="1" s="1"/>
  <c r="S3727" i="1"/>
  <c r="T3727" i="1"/>
  <c r="S3728" i="1"/>
  <c r="T3728" i="1"/>
  <c r="U3728" i="1" s="1"/>
  <c r="S3729" i="1"/>
  <c r="T3729" i="1"/>
  <c r="U3729" i="1" s="1"/>
  <c r="S3730" i="1"/>
  <c r="T3730" i="1"/>
  <c r="U3730" i="1" s="1"/>
  <c r="S3731" i="1"/>
  <c r="T3731" i="1"/>
  <c r="U3731" i="1" s="1"/>
  <c r="S3732" i="1"/>
  <c r="T3732" i="1"/>
  <c r="U3732" i="1" s="1"/>
  <c r="S3733" i="1"/>
  <c r="T3733" i="1"/>
  <c r="U3733" i="1" s="1"/>
  <c r="S3734" i="1"/>
  <c r="T3734" i="1"/>
  <c r="U3734" i="1" s="1"/>
  <c r="S3735" i="1"/>
  <c r="T3735" i="1"/>
  <c r="S3736" i="1"/>
  <c r="T3736" i="1"/>
  <c r="U3736" i="1" s="1"/>
  <c r="S3737" i="1"/>
  <c r="T3737" i="1"/>
  <c r="U3737" i="1" s="1"/>
  <c r="S3738" i="1"/>
  <c r="T3738" i="1"/>
  <c r="U3738" i="1" s="1"/>
  <c r="S3739" i="1"/>
  <c r="T3739" i="1"/>
  <c r="U3739" i="1" s="1"/>
  <c r="S3740" i="1"/>
  <c r="T3740" i="1"/>
  <c r="U3740" i="1" s="1"/>
  <c r="S3741" i="1"/>
  <c r="T3741" i="1"/>
  <c r="U3741" i="1" s="1"/>
  <c r="S3742" i="1"/>
  <c r="T3742" i="1"/>
  <c r="U3742" i="1" s="1"/>
  <c r="S3743" i="1"/>
  <c r="T3743" i="1"/>
  <c r="S3744" i="1"/>
  <c r="T3744" i="1"/>
  <c r="U3744" i="1" s="1"/>
  <c r="S3745" i="1"/>
  <c r="T3745" i="1"/>
  <c r="U3745" i="1" s="1"/>
  <c r="S3746" i="1"/>
  <c r="T3746" i="1"/>
  <c r="U3746" i="1" s="1"/>
  <c r="S3747" i="1"/>
  <c r="T3747" i="1"/>
  <c r="U3747" i="1" s="1"/>
  <c r="S3748" i="1"/>
  <c r="T3748" i="1"/>
  <c r="U3748" i="1" s="1"/>
  <c r="S3749" i="1"/>
  <c r="T3749" i="1"/>
  <c r="U3749" i="1" s="1"/>
  <c r="S3750" i="1"/>
  <c r="T3750" i="1"/>
  <c r="U3750" i="1" s="1"/>
  <c r="S3751" i="1"/>
  <c r="T3751" i="1"/>
  <c r="S3752" i="1"/>
  <c r="T3752" i="1"/>
  <c r="U3752" i="1" s="1"/>
  <c r="S3753" i="1"/>
  <c r="T3753" i="1"/>
  <c r="U3753" i="1" s="1"/>
  <c r="S3754" i="1"/>
  <c r="T3754" i="1"/>
  <c r="U3754" i="1" s="1"/>
  <c r="S3755" i="1"/>
  <c r="T3755" i="1"/>
  <c r="U3755" i="1" s="1"/>
  <c r="S3756" i="1"/>
  <c r="T3756" i="1"/>
  <c r="U3756" i="1" s="1"/>
  <c r="S3757" i="1"/>
  <c r="T3757" i="1"/>
  <c r="U3757" i="1" s="1"/>
  <c r="S3758" i="1"/>
  <c r="T3758" i="1"/>
  <c r="U3758" i="1" s="1"/>
  <c r="S3759" i="1"/>
  <c r="T3759" i="1"/>
  <c r="S3760" i="1"/>
  <c r="T3760" i="1"/>
  <c r="U3760" i="1" s="1"/>
  <c r="S3761" i="1"/>
  <c r="T3761" i="1"/>
  <c r="U3761" i="1" s="1"/>
  <c r="S3762" i="1"/>
  <c r="T3762" i="1"/>
  <c r="U3762" i="1" s="1"/>
  <c r="S3763" i="1"/>
  <c r="T3763" i="1"/>
  <c r="U3763" i="1" s="1"/>
  <c r="S3764" i="1"/>
  <c r="T3764" i="1"/>
  <c r="U3764" i="1" s="1"/>
  <c r="S3765" i="1"/>
  <c r="T3765" i="1"/>
  <c r="U3765" i="1" s="1"/>
  <c r="S3766" i="1"/>
  <c r="T3766" i="1"/>
  <c r="U3766" i="1" s="1"/>
  <c r="S3767" i="1"/>
  <c r="T3767" i="1"/>
  <c r="S3768" i="1"/>
  <c r="T3768" i="1"/>
  <c r="U3768" i="1" s="1"/>
  <c r="S3769" i="1"/>
  <c r="T3769" i="1"/>
  <c r="U3769" i="1" s="1"/>
  <c r="S3770" i="1"/>
  <c r="T3770" i="1"/>
  <c r="U3770" i="1" s="1"/>
  <c r="S3771" i="1"/>
  <c r="T3771" i="1"/>
  <c r="U3771" i="1" s="1"/>
  <c r="S3772" i="1"/>
  <c r="T3772" i="1"/>
  <c r="U3772" i="1" s="1"/>
  <c r="S3773" i="1"/>
  <c r="T3773" i="1"/>
  <c r="U3773" i="1" s="1"/>
  <c r="S3774" i="1"/>
  <c r="T3774" i="1"/>
  <c r="U3774" i="1" s="1"/>
  <c r="S3775" i="1"/>
  <c r="T3775" i="1"/>
  <c r="S3776" i="1"/>
  <c r="T3776" i="1"/>
  <c r="U3776" i="1" s="1"/>
  <c r="S3777" i="1"/>
  <c r="T3777" i="1"/>
  <c r="U3777" i="1" s="1"/>
  <c r="S3778" i="1"/>
  <c r="T3778" i="1"/>
  <c r="U3778" i="1" s="1"/>
  <c r="S3779" i="1"/>
  <c r="T3779" i="1"/>
  <c r="U3779" i="1" s="1"/>
  <c r="S3780" i="1"/>
  <c r="T3780" i="1"/>
  <c r="U3780" i="1" s="1"/>
  <c r="S3781" i="1"/>
  <c r="T3781" i="1"/>
  <c r="U3781" i="1" s="1"/>
  <c r="S3782" i="1"/>
  <c r="T3782" i="1"/>
  <c r="U3782" i="1" s="1"/>
  <c r="S3783" i="1"/>
  <c r="T3783" i="1"/>
  <c r="S3784" i="1"/>
  <c r="T3784" i="1"/>
  <c r="U3784" i="1" s="1"/>
  <c r="S3785" i="1"/>
  <c r="T3785" i="1"/>
  <c r="U3785" i="1" s="1"/>
  <c r="S3786" i="1"/>
  <c r="T3786" i="1"/>
  <c r="U3786" i="1" s="1"/>
  <c r="S3787" i="1"/>
  <c r="T3787" i="1"/>
  <c r="U3787" i="1" s="1"/>
  <c r="S3788" i="1"/>
  <c r="T3788" i="1"/>
  <c r="U3788" i="1" s="1"/>
  <c r="S3789" i="1"/>
  <c r="T3789" i="1"/>
  <c r="U3789" i="1" s="1"/>
  <c r="S3790" i="1"/>
  <c r="T3790" i="1"/>
  <c r="U3790" i="1" s="1"/>
  <c r="S3791" i="1"/>
  <c r="T3791" i="1"/>
  <c r="S3792" i="1"/>
  <c r="T3792" i="1"/>
  <c r="U3792" i="1" s="1"/>
  <c r="S3793" i="1"/>
  <c r="T3793" i="1"/>
  <c r="U3793" i="1" s="1"/>
  <c r="S3794" i="1"/>
  <c r="T3794" i="1"/>
  <c r="U3794" i="1" s="1"/>
  <c r="S3795" i="1"/>
  <c r="T3795" i="1"/>
  <c r="U3795" i="1" s="1"/>
  <c r="S3796" i="1"/>
  <c r="T3796" i="1"/>
  <c r="U3796" i="1" s="1"/>
  <c r="S3797" i="1"/>
  <c r="T3797" i="1"/>
  <c r="U3797" i="1" s="1"/>
  <c r="S3798" i="1"/>
  <c r="T3798" i="1"/>
  <c r="U3798" i="1" s="1"/>
  <c r="S3799" i="1"/>
  <c r="T3799" i="1"/>
  <c r="S3800" i="1"/>
  <c r="T3800" i="1"/>
  <c r="U3800" i="1" s="1"/>
  <c r="S3801" i="1"/>
  <c r="T3801" i="1"/>
  <c r="U3801" i="1" s="1"/>
  <c r="S3802" i="1"/>
  <c r="T3802" i="1"/>
  <c r="U3802" i="1" s="1"/>
  <c r="S3803" i="1"/>
  <c r="T3803" i="1"/>
  <c r="U3803" i="1" s="1"/>
  <c r="S3804" i="1"/>
  <c r="T3804" i="1"/>
  <c r="U3804" i="1" s="1"/>
  <c r="S3805" i="1"/>
  <c r="T3805" i="1"/>
  <c r="U3805" i="1" s="1"/>
  <c r="S3806" i="1"/>
  <c r="T3806" i="1"/>
  <c r="U3806" i="1" s="1"/>
  <c r="S3807" i="1"/>
  <c r="T3807" i="1"/>
  <c r="S3808" i="1"/>
  <c r="T3808" i="1"/>
  <c r="U3808" i="1" s="1"/>
  <c r="S3809" i="1"/>
  <c r="T3809" i="1"/>
  <c r="U3809" i="1" s="1"/>
  <c r="S3810" i="1"/>
  <c r="T3810" i="1"/>
  <c r="U3810" i="1" s="1"/>
  <c r="S3811" i="1"/>
  <c r="T3811" i="1"/>
  <c r="U3811" i="1" s="1"/>
  <c r="S3812" i="1"/>
  <c r="T3812" i="1"/>
  <c r="U3812" i="1" s="1"/>
  <c r="S3813" i="1"/>
  <c r="T3813" i="1"/>
  <c r="U3813" i="1" s="1"/>
  <c r="S3814" i="1"/>
  <c r="T3814" i="1"/>
  <c r="U3814" i="1" s="1"/>
  <c r="S3815" i="1"/>
  <c r="T3815" i="1"/>
  <c r="S3816" i="1"/>
  <c r="T3816" i="1"/>
  <c r="U3816" i="1" s="1"/>
  <c r="S3817" i="1"/>
  <c r="T3817" i="1"/>
  <c r="U3817" i="1" s="1"/>
  <c r="S3818" i="1"/>
  <c r="T3818" i="1"/>
  <c r="U3818" i="1" s="1"/>
  <c r="S3819" i="1"/>
  <c r="T3819" i="1"/>
  <c r="U3819" i="1" s="1"/>
  <c r="S3820" i="1"/>
  <c r="T3820" i="1"/>
  <c r="U3820" i="1" s="1"/>
  <c r="S3821" i="1"/>
  <c r="T3821" i="1"/>
  <c r="U3821" i="1" s="1"/>
  <c r="S3822" i="1"/>
  <c r="T3822" i="1"/>
  <c r="U3822" i="1" s="1"/>
  <c r="S3823" i="1"/>
  <c r="T3823" i="1"/>
  <c r="S3824" i="1"/>
  <c r="T3824" i="1"/>
  <c r="U3824" i="1" s="1"/>
  <c r="S3825" i="1"/>
  <c r="T3825" i="1"/>
  <c r="U3825" i="1" s="1"/>
  <c r="S3826" i="1"/>
  <c r="T3826" i="1"/>
  <c r="U3826" i="1" s="1"/>
  <c r="S3827" i="1"/>
  <c r="T3827" i="1"/>
  <c r="U3827" i="1" s="1"/>
  <c r="S3828" i="1"/>
  <c r="T3828" i="1"/>
  <c r="U3828" i="1" s="1"/>
  <c r="S3829" i="1"/>
  <c r="T3829" i="1"/>
  <c r="U3829" i="1" s="1"/>
  <c r="S3830" i="1"/>
  <c r="T3830" i="1"/>
  <c r="U3830" i="1" s="1"/>
  <c r="S3831" i="1"/>
  <c r="T3831" i="1"/>
  <c r="S3832" i="1"/>
  <c r="T3832" i="1"/>
  <c r="U3832" i="1" s="1"/>
  <c r="S3833" i="1"/>
  <c r="T3833" i="1"/>
  <c r="U3833" i="1" s="1"/>
  <c r="S3834" i="1"/>
  <c r="T3834" i="1"/>
  <c r="U3834" i="1" s="1"/>
  <c r="S3835" i="1"/>
  <c r="T3835" i="1"/>
  <c r="U3835" i="1" s="1"/>
  <c r="S3836" i="1"/>
  <c r="T3836" i="1"/>
  <c r="U3836" i="1" s="1"/>
  <c r="S3837" i="1"/>
  <c r="T3837" i="1"/>
  <c r="U3837" i="1" s="1"/>
  <c r="S3838" i="1"/>
  <c r="T3838" i="1"/>
  <c r="U3838" i="1" s="1"/>
  <c r="S3839" i="1"/>
  <c r="T3839" i="1"/>
  <c r="S3840" i="1"/>
  <c r="T3840" i="1"/>
  <c r="U3840" i="1" s="1"/>
  <c r="S3841" i="1"/>
  <c r="T3841" i="1"/>
  <c r="U3841" i="1" s="1"/>
  <c r="S3842" i="1"/>
  <c r="T3842" i="1"/>
  <c r="U3842" i="1" s="1"/>
  <c r="S3843" i="1"/>
  <c r="T3843" i="1"/>
  <c r="U3843" i="1" s="1"/>
  <c r="S3844" i="1"/>
  <c r="T3844" i="1"/>
  <c r="U3844" i="1" s="1"/>
  <c r="S3845" i="1"/>
  <c r="T3845" i="1"/>
  <c r="U3845" i="1" s="1"/>
  <c r="S3846" i="1"/>
  <c r="T3846" i="1"/>
  <c r="U3846" i="1" s="1"/>
  <c r="S3847" i="1"/>
  <c r="T3847" i="1"/>
  <c r="S3848" i="1"/>
  <c r="T3848" i="1"/>
  <c r="U3848" i="1" s="1"/>
  <c r="S3849" i="1"/>
  <c r="T3849" i="1"/>
  <c r="U3849" i="1" s="1"/>
  <c r="S3850" i="1"/>
  <c r="T3850" i="1"/>
  <c r="U3850" i="1" s="1"/>
  <c r="S3851" i="1"/>
  <c r="T3851" i="1"/>
  <c r="U3851" i="1" s="1"/>
  <c r="S3852" i="1"/>
  <c r="T3852" i="1"/>
  <c r="U3852" i="1" s="1"/>
  <c r="S3853" i="1"/>
  <c r="T3853" i="1"/>
  <c r="U3853" i="1" s="1"/>
  <c r="S3854" i="1"/>
  <c r="T3854" i="1"/>
  <c r="U3854" i="1" s="1"/>
  <c r="S3855" i="1"/>
  <c r="T3855" i="1"/>
  <c r="S3856" i="1"/>
  <c r="T3856" i="1"/>
  <c r="U3856" i="1" s="1"/>
  <c r="S3857" i="1"/>
  <c r="T3857" i="1"/>
  <c r="U3857" i="1" s="1"/>
  <c r="S3858" i="1"/>
  <c r="T3858" i="1"/>
  <c r="U3858" i="1" s="1"/>
  <c r="S3859" i="1"/>
  <c r="T3859" i="1"/>
  <c r="U3859" i="1" s="1"/>
  <c r="S3860" i="1"/>
  <c r="T3860" i="1"/>
  <c r="U3860" i="1" s="1"/>
  <c r="S3861" i="1"/>
  <c r="T3861" i="1"/>
  <c r="U3861" i="1" s="1"/>
  <c r="S3862" i="1"/>
  <c r="T3862" i="1"/>
  <c r="U3862" i="1" s="1"/>
  <c r="S3863" i="1"/>
  <c r="T3863" i="1"/>
  <c r="S3864" i="1"/>
  <c r="T3864" i="1"/>
  <c r="U3864" i="1" s="1"/>
  <c r="S3865" i="1"/>
  <c r="T3865" i="1"/>
  <c r="U3865" i="1" s="1"/>
  <c r="S3866" i="1"/>
  <c r="T3866" i="1"/>
  <c r="U3866" i="1" s="1"/>
  <c r="S3867" i="1"/>
  <c r="T3867" i="1"/>
  <c r="U3867" i="1" s="1"/>
  <c r="S3868" i="1"/>
  <c r="T3868" i="1"/>
  <c r="U3868" i="1" s="1"/>
  <c r="S3869" i="1"/>
  <c r="T3869" i="1"/>
  <c r="U3869" i="1" s="1"/>
  <c r="S3870" i="1"/>
  <c r="T3870" i="1"/>
  <c r="U3870" i="1" s="1"/>
  <c r="S3871" i="1"/>
  <c r="T3871" i="1"/>
  <c r="S3872" i="1"/>
  <c r="T3872" i="1"/>
  <c r="U3872" i="1" s="1"/>
  <c r="S3873" i="1"/>
  <c r="T3873" i="1"/>
  <c r="U3873" i="1" s="1"/>
  <c r="S3874" i="1"/>
  <c r="T3874" i="1"/>
  <c r="U3874" i="1" s="1"/>
  <c r="S3875" i="1"/>
  <c r="T3875" i="1"/>
  <c r="U3875" i="1" s="1"/>
  <c r="S3876" i="1"/>
  <c r="T3876" i="1"/>
  <c r="U3876" i="1" s="1"/>
  <c r="S3877" i="1"/>
  <c r="T3877" i="1"/>
  <c r="U3877" i="1" s="1"/>
  <c r="S3878" i="1"/>
  <c r="T3878" i="1"/>
  <c r="U3878" i="1" s="1"/>
  <c r="S3879" i="1"/>
  <c r="T3879" i="1"/>
  <c r="S3880" i="1"/>
  <c r="T3880" i="1"/>
  <c r="U3880" i="1" s="1"/>
  <c r="S3881" i="1"/>
  <c r="T3881" i="1"/>
  <c r="U3881" i="1" s="1"/>
  <c r="S3882" i="1"/>
  <c r="T3882" i="1"/>
  <c r="U3882" i="1" s="1"/>
  <c r="S3883" i="1"/>
  <c r="T3883" i="1"/>
  <c r="U3883" i="1" s="1"/>
  <c r="S3884" i="1"/>
  <c r="T3884" i="1"/>
  <c r="U3884" i="1" s="1"/>
  <c r="S3885" i="1"/>
  <c r="T3885" i="1"/>
  <c r="U3885" i="1" s="1"/>
  <c r="S3886" i="1"/>
  <c r="T3886" i="1"/>
  <c r="U3886" i="1" s="1"/>
  <c r="S3887" i="1"/>
  <c r="T3887" i="1"/>
  <c r="S3888" i="1"/>
  <c r="T3888" i="1"/>
  <c r="U3888" i="1" s="1"/>
  <c r="S3889" i="1"/>
  <c r="T3889" i="1"/>
  <c r="U3889" i="1" s="1"/>
  <c r="S3890" i="1"/>
  <c r="T3890" i="1"/>
  <c r="U3890" i="1" s="1"/>
  <c r="S3891" i="1"/>
  <c r="T3891" i="1"/>
  <c r="U3891" i="1" s="1"/>
  <c r="S3892" i="1"/>
  <c r="T3892" i="1"/>
  <c r="U3892" i="1" s="1"/>
  <c r="S3893" i="1"/>
  <c r="T3893" i="1"/>
  <c r="U3893" i="1" s="1"/>
  <c r="S3894" i="1"/>
  <c r="T3894" i="1"/>
  <c r="U3894" i="1" s="1"/>
  <c r="S3895" i="1"/>
  <c r="T3895" i="1"/>
  <c r="S3896" i="1"/>
  <c r="T3896" i="1"/>
  <c r="U3896" i="1" s="1"/>
  <c r="S3897" i="1"/>
  <c r="T3897" i="1"/>
  <c r="U3897" i="1" s="1"/>
  <c r="S3898" i="1"/>
  <c r="T3898" i="1"/>
  <c r="U3898" i="1" s="1"/>
  <c r="S3899" i="1"/>
  <c r="T3899" i="1"/>
  <c r="U3899" i="1" s="1"/>
  <c r="S3900" i="1"/>
  <c r="T3900" i="1"/>
  <c r="U3900" i="1" s="1"/>
  <c r="S3901" i="1"/>
  <c r="T3901" i="1"/>
  <c r="U3901" i="1" s="1"/>
  <c r="S3902" i="1"/>
  <c r="T3902" i="1"/>
  <c r="U3902" i="1" s="1"/>
  <c r="S3903" i="1"/>
  <c r="T3903" i="1"/>
  <c r="S3904" i="1"/>
  <c r="T3904" i="1"/>
  <c r="U3904" i="1" s="1"/>
  <c r="S3905" i="1"/>
  <c r="T3905" i="1"/>
  <c r="U3905" i="1" s="1"/>
  <c r="S3906" i="1"/>
  <c r="T3906" i="1"/>
  <c r="U3906" i="1" s="1"/>
  <c r="S3907" i="1"/>
  <c r="T3907" i="1"/>
  <c r="U3907" i="1" s="1"/>
  <c r="S3908" i="1"/>
  <c r="T3908" i="1"/>
  <c r="U3908" i="1" s="1"/>
  <c r="S3909" i="1"/>
  <c r="T3909" i="1"/>
  <c r="U3909" i="1" s="1"/>
  <c r="S3910" i="1"/>
  <c r="T3910" i="1"/>
  <c r="U3910" i="1" s="1"/>
  <c r="S3911" i="1"/>
  <c r="T3911" i="1"/>
  <c r="S3912" i="1"/>
  <c r="T3912" i="1"/>
  <c r="U3912" i="1" s="1"/>
  <c r="S3913" i="1"/>
  <c r="T3913" i="1"/>
  <c r="U3913" i="1" s="1"/>
  <c r="S3914" i="1"/>
  <c r="T3914" i="1"/>
  <c r="U3914" i="1" s="1"/>
  <c r="S3915" i="1"/>
  <c r="T3915" i="1"/>
  <c r="U3915" i="1" s="1"/>
  <c r="S3916" i="1"/>
  <c r="T3916" i="1"/>
  <c r="U3916" i="1" s="1"/>
  <c r="S3917" i="1"/>
  <c r="T3917" i="1"/>
  <c r="U3917" i="1" s="1"/>
  <c r="S3918" i="1"/>
  <c r="T3918" i="1"/>
  <c r="U3918" i="1" s="1"/>
  <c r="S3919" i="1"/>
  <c r="T3919" i="1"/>
  <c r="S3920" i="1"/>
  <c r="T3920" i="1"/>
  <c r="U3920" i="1" s="1"/>
  <c r="S3921" i="1"/>
  <c r="T3921" i="1"/>
  <c r="U3921" i="1" s="1"/>
  <c r="S3922" i="1"/>
  <c r="T3922" i="1"/>
  <c r="U3922" i="1" s="1"/>
  <c r="S3923" i="1"/>
  <c r="T3923" i="1"/>
  <c r="U3923" i="1" s="1"/>
  <c r="S3924" i="1"/>
  <c r="T3924" i="1"/>
  <c r="U3924" i="1" s="1"/>
  <c r="S3925" i="1"/>
  <c r="T3925" i="1"/>
  <c r="U3925" i="1" s="1"/>
  <c r="S3926" i="1"/>
  <c r="T3926" i="1"/>
  <c r="U3926" i="1" s="1"/>
  <c r="S3927" i="1"/>
  <c r="T3927" i="1"/>
  <c r="S3928" i="1"/>
  <c r="T3928" i="1"/>
  <c r="U3928" i="1" s="1"/>
  <c r="S3929" i="1"/>
  <c r="T3929" i="1"/>
  <c r="U3929" i="1" s="1"/>
  <c r="S3930" i="1"/>
  <c r="T3930" i="1"/>
  <c r="U3930" i="1" s="1"/>
  <c r="S3931" i="1"/>
  <c r="T3931" i="1"/>
  <c r="U3931" i="1" s="1"/>
  <c r="S3932" i="1"/>
  <c r="T3932" i="1"/>
  <c r="U3932" i="1" s="1"/>
  <c r="S3933" i="1"/>
  <c r="T3933" i="1"/>
  <c r="U3933" i="1" s="1"/>
  <c r="S3934" i="1"/>
  <c r="T3934" i="1"/>
  <c r="U3934" i="1" s="1"/>
  <c r="S3935" i="1"/>
  <c r="T3935" i="1"/>
  <c r="S3936" i="1"/>
  <c r="T3936" i="1"/>
  <c r="U3936" i="1" s="1"/>
  <c r="S3937" i="1"/>
  <c r="T3937" i="1"/>
  <c r="U3937" i="1" s="1"/>
  <c r="S3938" i="1"/>
  <c r="T3938" i="1"/>
  <c r="U3938" i="1" s="1"/>
  <c r="S3939" i="1"/>
  <c r="T3939" i="1"/>
  <c r="U3939" i="1" s="1"/>
  <c r="S3940" i="1"/>
  <c r="T3940" i="1"/>
  <c r="U3940" i="1" s="1"/>
  <c r="S3941" i="1"/>
  <c r="T3941" i="1"/>
  <c r="U3941" i="1" s="1"/>
  <c r="S3942" i="1"/>
  <c r="T3942" i="1"/>
  <c r="U3942" i="1" s="1"/>
  <c r="S3943" i="1"/>
  <c r="T3943" i="1"/>
  <c r="S3944" i="1"/>
  <c r="T3944" i="1"/>
  <c r="U3944" i="1" s="1"/>
  <c r="S3945" i="1"/>
  <c r="T3945" i="1"/>
  <c r="U3945" i="1" s="1"/>
  <c r="S3946" i="1"/>
  <c r="T3946" i="1"/>
  <c r="U3946" i="1" s="1"/>
  <c r="S3947" i="1"/>
  <c r="T3947" i="1"/>
  <c r="U3947" i="1" s="1"/>
  <c r="S3948" i="1"/>
  <c r="T3948" i="1"/>
  <c r="U3948" i="1" s="1"/>
  <c r="S3949" i="1"/>
  <c r="T3949" i="1"/>
  <c r="U3949" i="1" s="1"/>
  <c r="S3950" i="1"/>
  <c r="T3950" i="1"/>
  <c r="U3950" i="1" s="1"/>
  <c r="S3951" i="1"/>
  <c r="T3951" i="1"/>
  <c r="S3952" i="1"/>
  <c r="T3952" i="1"/>
  <c r="U3952" i="1" s="1"/>
  <c r="S3953" i="1"/>
  <c r="T3953" i="1"/>
  <c r="U3953" i="1" s="1"/>
  <c r="S3954" i="1"/>
  <c r="T3954" i="1"/>
  <c r="U3954" i="1" s="1"/>
  <c r="S3955" i="1"/>
  <c r="T3955" i="1"/>
  <c r="U3955" i="1" s="1"/>
  <c r="S3956" i="1"/>
  <c r="T3956" i="1"/>
  <c r="U3956" i="1" s="1"/>
  <c r="S3957" i="1"/>
  <c r="T3957" i="1"/>
  <c r="U3957" i="1" s="1"/>
  <c r="S3958" i="1"/>
  <c r="T3958" i="1"/>
  <c r="U3958" i="1" s="1"/>
  <c r="S3959" i="1"/>
  <c r="T3959" i="1"/>
  <c r="S3960" i="1"/>
  <c r="T3960" i="1"/>
  <c r="U3960" i="1" s="1"/>
  <c r="S3961" i="1"/>
  <c r="T3961" i="1"/>
  <c r="U3961" i="1" s="1"/>
  <c r="S3962" i="1"/>
  <c r="T3962" i="1"/>
  <c r="U3962" i="1" s="1"/>
  <c r="S3963" i="1"/>
  <c r="T3963" i="1"/>
  <c r="U3963" i="1" s="1"/>
  <c r="S3964" i="1"/>
  <c r="T3964" i="1"/>
  <c r="U3964" i="1" s="1"/>
  <c r="S3965" i="1"/>
  <c r="T3965" i="1"/>
  <c r="U3965" i="1" s="1"/>
  <c r="S3966" i="1"/>
  <c r="T3966" i="1"/>
  <c r="U3966" i="1" s="1"/>
  <c r="S3967" i="1"/>
  <c r="T3967" i="1"/>
  <c r="S3968" i="1"/>
  <c r="T3968" i="1"/>
  <c r="U3968" i="1" s="1"/>
  <c r="S3969" i="1"/>
  <c r="T3969" i="1"/>
  <c r="U3969" i="1" s="1"/>
  <c r="S3970" i="1"/>
  <c r="T3970" i="1"/>
  <c r="U3970" i="1" s="1"/>
  <c r="S3971" i="1"/>
  <c r="T3971" i="1"/>
  <c r="U3971" i="1" s="1"/>
  <c r="S3972" i="1"/>
  <c r="T3972" i="1"/>
  <c r="U3972" i="1" s="1"/>
  <c r="S3973" i="1"/>
  <c r="T3973" i="1"/>
  <c r="U3973" i="1" s="1"/>
  <c r="S3974" i="1"/>
  <c r="T3974" i="1"/>
  <c r="U3974" i="1" s="1"/>
  <c r="S3975" i="1"/>
  <c r="T3975" i="1"/>
  <c r="S3976" i="1"/>
  <c r="T3976" i="1"/>
  <c r="U3976" i="1" s="1"/>
  <c r="S3977" i="1"/>
  <c r="T3977" i="1"/>
  <c r="U3977" i="1" s="1"/>
  <c r="S3978" i="1"/>
  <c r="T3978" i="1"/>
  <c r="U3978" i="1" s="1"/>
  <c r="S3979" i="1"/>
  <c r="T3979" i="1"/>
  <c r="U3979" i="1" s="1"/>
  <c r="S3980" i="1"/>
  <c r="T3980" i="1"/>
  <c r="U3980" i="1" s="1"/>
  <c r="S3981" i="1"/>
  <c r="T3981" i="1"/>
  <c r="U3981" i="1" s="1"/>
  <c r="S3982" i="1"/>
  <c r="T3982" i="1"/>
  <c r="U3982" i="1" s="1"/>
  <c r="S3983" i="1"/>
  <c r="T3983" i="1"/>
  <c r="S3984" i="1"/>
  <c r="T3984" i="1"/>
  <c r="U3984" i="1" s="1"/>
  <c r="S3985" i="1"/>
  <c r="T3985" i="1"/>
  <c r="U3985" i="1" s="1"/>
  <c r="S3986" i="1"/>
  <c r="T3986" i="1"/>
  <c r="U3986" i="1" s="1"/>
  <c r="S3987" i="1"/>
  <c r="T3987" i="1"/>
  <c r="U3987" i="1" s="1"/>
  <c r="S3988" i="1"/>
  <c r="T3988" i="1"/>
  <c r="U3988" i="1" s="1"/>
  <c r="S3989" i="1"/>
  <c r="T3989" i="1"/>
  <c r="U3989" i="1" s="1"/>
  <c r="S3990" i="1"/>
  <c r="T3990" i="1"/>
  <c r="U3990" i="1" s="1"/>
  <c r="S3991" i="1"/>
  <c r="T3991" i="1"/>
  <c r="S3992" i="1"/>
  <c r="T3992" i="1"/>
  <c r="U3992" i="1" s="1"/>
  <c r="S3993" i="1"/>
  <c r="T3993" i="1"/>
  <c r="U3993" i="1" s="1"/>
  <c r="S3994" i="1"/>
  <c r="T3994" i="1"/>
  <c r="U3994" i="1" s="1"/>
  <c r="S3995" i="1"/>
  <c r="T3995" i="1"/>
  <c r="U3995" i="1" s="1"/>
  <c r="S3996" i="1"/>
  <c r="T3996" i="1"/>
  <c r="U3996" i="1" s="1"/>
  <c r="S3997" i="1"/>
  <c r="T3997" i="1"/>
  <c r="U3997" i="1" s="1"/>
  <c r="S3998" i="1"/>
  <c r="T3998" i="1"/>
  <c r="U3998" i="1" s="1"/>
  <c r="S3999" i="1"/>
  <c r="T3999" i="1"/>
  <c r="S4000" i="1"/>
  <c r="T4000" i="1"/>
  <c r="U4000" i="1" s="1"/>
  <c r="S4001" i="1"/>
  <c r="T4001" i="1"/>
  <c r="U4001" i="1" s="1"/>
  <c r="S4002" i="1"/>
  <c r="T4002" i="1"/>
  <c r="U4002" i="1" s="1"/>
  <c r="S4003" i="1"/>
  <c r="T4003" i="1"/>
  <c r="U4003" i="1" s="1"/>
  <c r="S4004" i="1"/>
  <c r="T4004" i="1"/>
  <c r="U4004" i="1" s="1"/>
  <c r="S4005" i="1"/>
  <c r="T4005" i="1"/>
  <c r="U4005" i="1" s="1"/>
  <c r="S4006" i="1"/>
  <c r="T4006" i="1"/>
  <c r="U4006" i="1" s="1"/>
  <c r="S4007" i="1"/>
  <c r="T4007" i="1"/>
  <c r="S4008" i="1"/>
  <c r="T4008" i="1"/>
  <c r="U4008" i="1" s="1"/>
  <c r="S4009" i="1"/>
  <c r="T4009" i="1"/>
  <c r="U4009" i="1" s="1"/>
  <c r="S4010" i="1"/>
  <c r="T4010" i="1"/>
  <c r="U4010" i="1" s="1"/>
  <c r="S4011" i="1"/>
  <c r="T4011" i="1"/>
  <c r="U4011" i="1" s="1"/>
  <c r="S4012" i="1"/>
  <c r="T4012" i="1"/>
  <c r="U4012" i="1" s="1"/>
  <c r="S4013" i="1"/>
  <c r="T4013" i="1"/>
  <c r="U4013" i="1" s="1"/>
  <c r="S4014" i="1"/>
  <c r="T4014" i="1"/>
  <c r="U4014" i="1" s="1"/>
  <c r="S4015" i="1"/>
  <c r="T4015" i="1"/>
  <c r="S4016" i="1"/>
  <c r="T4016" i="1"/>
  <c r="U4016" i="1" s="1"/>
  <c r="S4017" i="1"/>
  <c r="T4017" i="1"/>
  <c r="U4017" i="1" s="1"/>
  <c r="S4018" i="1"/>
  <c r="T4018" i="1"/>
  <c r="U4018" i="1" s="1"/>
  <c r="S4019" i="1"/>
  <c r="T4019" i="1"/>
  <c r="U4019" i="1" s="1"/>
  <c r="S4020" i="1"/>
  <c r="T4020" i="1"/>
  <c r="U4020" i="1" s="1"/>
  <c r="S4021" i="1"/>
  <c r="T4021" i="1"/>
  <c r="U4021" i="1" s="1"/>
  <c r="S4022" i="1"/>
  <c r="T4022" i="1"/>
  <c r="U4022" i="1" s="1"/>
  <c r="S4023" i="1"/>
  <c r="T4023" i="1"/>
  <c r="S4024" i="1"/>
  <c r="T4024" i="1"/>
  <c r="U4024" i="1" s="1"/>
  <c r="S4025" i="1"/>
  <c r="T4025" i="1"/>
  <c r="U4025" i="1" s="1"/>
  <c r="S4026" i="1"/>
  <c r="T4026" i="1"/>
  <c r="U4026" i="1" s="1"/>
  <c r="S4027" i="1"/>
  <c r="T4027" i="1"/>
  <c r="U4027" i="1" s="1"/>
  <c r="S4028" i="1"/>
  <c r="T4028" i="1"/>
  <c r="U4028" i="1" s="1"/>
  <c r="S4029" i="1"/>
  <c r="T4029" i="1"/>
  <c r="U4029" i="1" s="1"/>
  <c r="S4030" i="1"/>
  <c r="T4030" i="1"/>
  <c r="U4030" i="1" s="1"/>
  <c r="S4031" i="1"/>
  <c r="T4031" i="1"/>
  <c r="S4032" i="1"/>
  <c r="T4032" i="1"/>
  <c r="U4032" i="1" s="1"/>
  <c r="S4033" i="1"/>
  <c r="T4033" i="1"/>
  <c r="U4033" i="1" s="1"/>
  <c r="S4034" i="1"/>
  <c r="T4034" i="1"/>
  <c r="U4034" i="1" s="1"/>
  <c r="S4035" i="1"/>
  <c r="T4035" i="1"/>
  <c r="U4035" i="1" s="1"/>
  <c r="S4036" i="1"/>
  <c r="T4036" i="1"/>
  <c r="U4036" i="1" s="1"/>
  <c r="S4037" i="1"/>
  <c r="T4037" i="1"/>
  <c r="U4037" i="1" s="1"/>
  <c r="S4038" i="1"/>
  <c r="T4038" i="1"/>
  <c r="U4038" i="1" s="1"/>
  <c r="S4039" i="1"/>
  <c r="T4039" i="1"/>
  <c r="S4040" i="1"/>
  <c r="T4040" i="1"/>
  <c r="U4040" i="1" s="1"/>
  <c r="S4041" i="1"/>
  <c r="T4041" i="1"/>
  <c r="U4041" i="1" s="1"/>
  <c r="S4042" i="1"/>
  <c r="T4042" i="1"/>
  <c r="U4042" i="1" s="1"/>
  <c r="S4043" i="1"/>
  <c r="T4043" i="1"/>
  <c r="U4043" i="1" s="1"/>
  <c r="S4044" i="1"/>
  <c r="T4044" i="1"/>
  <c r="U4044" i="1" s="1"/>
  <c r="S4045" i="1"/>
  <c r="T4045" i="1"/>
  <c r="U4045" i="1" s="1"/>
  <c r="S4046" i="1"/>
  <c r="T4046" i="1"/>
  <c r="U4046" i="1" s="1"/>
  <c r="S4047" i="1"/>
  <c r="T4047" i="1"/>
  <c r="S4048" i="1"/>
  <c r="T4048" i="1"/>
  <c r="U4048" i="1" s="1"/>
  <c r="S4049" i="1"/>
  <c r="T4049" i="1"/>
  <c r="U4049" i="1" s="1"/>
  <c r="S4050" i="1"/>
  <c r="T4050" i="1"/>
  <c r="U4050" i="1" s="1"/>
  <c r="S4051" i="1"/>
  <c r="T4051" i="1"/>
  <c r="U4051" i="1" s="1"/>
  <c r="S4052" i="1"/>
  <c r="T4052" i="1"/>
  <c r="U4052" i="1" s="1"/>
  <c r="S4053" i="1"/>
  <c r="T4053" i="1"/>
  <c r="U4053" i="1" s="1"/>
  <c r="S4054" i="1"/>
  <c r="T4054" i="1"/>
  <c r="U4054" i="1" s="1"/>
  <c r="S4055" i="1"/>
  <c r="T4055" i="1"/>
  <c r="S4056" i="1"/>
  <c r="T4056" i="1"/>
  <c r="U4056" i="1" s="1"/>
  <c r="S4057" i="1"/>
  <c r="T4057" i="1"/>
  <c r="U4057" i="1" s="1"/>
  <c r="S4058" i="1"/>
  <c r="T4058" i="1"/>
  <c r="U4058" i="1" s="1"/>
  <c r="S4059" i="1"/>
  <c r="T4059" i="1"/>
  <c r="U4059" i="1" s="1"/>
  <c r="S4060" i="1"/>
  <c r="T4060" i="1"/>
  <c r="U4060" i="1" s="1"/>
  <c r="S4061" i="1"/>
  <c r="T4061" i="1"/>
  <c r="U4061" i="1" s="1"/>
  <c r="S4062" i="1"/>
  <c r="T4062" i="1"/>
  <c r="U4062" i="1" s="1"/>
  <c r="S4063" i="1"/>
  <c r="T4063" i="1"/>
  <c r="S4064" i="1"/>
  <c r="T4064" i="1"/>
  <c r="U4064" i="1" s="1"/>
  <c r="S4065" i="1"/>
  <c r="T4065" i="1"/>
  <c r="U4065" i="1" s="1"/>
  <c r="S4066" i="1"/>
  <c r="T4066" i="1"/>
  <c r="U4066" i="1" s="1"/>
  <c r="S4067" i="1"/>
  <c r="T4067" i="1"/>
  <c r="U4067" i="1" s="1"/>
  <c r="S4068" i="1"/>
  <c r="T4068" i="1"/>
  <c r="U4068" i="1" s="1"/>
  <c r="S4069" i="1"/>
  <c r="T4069" i="1"/>
  <c r="U4069" i="1" s="1"/>
  <c r="S4070" i="1"/>
  <c r="T4070" i="1"/>
  <c r="U4070" i="1" s="1"/>
  <c r="S4071" i="1"/>
  <c r="T4071" i="1"/>
  <c r="S4072" i="1"/>
  <c r="T4072" i="1"/>
  <c r="U4072" i="1" s="1"/>
  <c r="S4073" i="1"/>
  <c r="T4073" i="1"/>
  <c r="U4073" i="1" s="1"/>
  <c r="S4074" i="1"/>
  <c r="T4074" i="1"/>
  <c r="U4074" i="1" s="1"/>
  <c r="S4075" i="1"/>
  <c r="T4075" i="1"/>
  <c r="U4075" i="1" s="1"/>
  <c r="S4076" i="1"/>
  <c r="T4076" i="1"/>
  <c r="U4076" i="1" s="1"/>
  <c r="S4077" i="1"/>
  <c r="T4077" i="1"/>
  <c r="U4077" i="1" s="1"/>
  <c r="S4078" i="1"/>
  <c r="T4078" i="1"/>
  <c r="U4078" i="1" s="1"/>
  <c r="S4079" i="1"/>
  <c r="T4079" i="1"/>
  <c r="S4080" i="1"/>
  <c r="T4080" i="1"/>
  <c r="U4080" i="1" s="1"/>
  <c r="S4081" i="1"/>
  <c r="T4081" i="1"/>
  <c r="U4081" i="1" s="1"/>
  <c r="S4082" i="1"/>
  <c r="T4082" i="1"/>
  <c r="U4082" i="1" s="1"/>
  <c r="S4083" i="1"/>
  <c r="T4083" i="1"/>
  <c r="U4083" i="1" s="1"/>
  <c r="S4084" i="1"/>
  <c r="T4084" i="1"/>
  <c r="U4084" i="1" s="1"/>
  <c r="S4085" i="1"/>
  <c r="T4085" i="1"/>
  <c r="U4085" i="1" s="1"/>
  <c r="S4086" i="1"/>
  <c r="T4086" i="1"/>
  <c r="U4086" i="1" s="1"/>
  <c r="S4087" i="1"/>
  <c r="T4087" i="1"/>
  <c r="S4088" i="1"/>
  <c r="T4088" i="1"/>
  <c r="U4088" i="1" s="1"/>
  <c r="S4089" i="1"/>
  <c r="T4089" i="1"/>
  <c r="U4089" i="1" s="1"/>
  <c r="S4090" i="1"/>
  <c r="T4090" i="1"/>
  <c r="U4090" i="1" s="1"/>
  <c r="S4091" i="1"/>
  <c r="T4091" i="1"/>
  <c r="U4091" i="1" s="1"/>
  <c r="S4092" i="1"/>
  <c r="T4092" i="1"/>
  <c r="U4092" i="1" s="1"/>
  <c r="S4093" i="1"/>
  <c r="T4093" i="1"/>
  <c r="U4093" i="1" s="1"/>
  <c r="S4094" i="1"/>
  <c r="T4094" i="1"/>
  <c r="U4094" i="1" s="1"/>
  <c r="S4095" i="1"/>
  <c r="T4095" i="1"/>
  <c r="S4096" i="1"/>
  <c r="T4096" i="1"/>
  <c r="U4096" i="1" s="1"/>
  <c r="S4097" i="1"/>
  <c r="T4097" i="1"/>
  <c r="U4097" i="1" s="1"/>
  <c r="S4098" i="1"/>
  <c r="T4098" i="1"/>
  <c r="U4098" i="1" s="1"/>
  <c r="S4099" i="1"/>
  <c r="T4099" i="1"/>
  <c r="U4099" i="1" s="1"/>
  <c r="S4100" i="1"/>
  <c r="T4100" i="1"/>
  <c r="U4100" i="1" s="1"/>
  <c r="S4101" i="1"/>
  <c r="T4101" i="1"/>
  <c r="U4101" i="1" s="1"/>
  <c r="S4102" i="1"/>
  <c r="T4102" i="1"/>
  <c r="U4102" i="1" s="1"/>
  <c r="S4103" i="1"/>
  <c r="T4103" i="1"/>
  <c r="S4104" i="1"/>
  <c r="T4104" i="1"/>
  <c r="U4104" i="1" s="1"/>
  <c r="S4105" i="1"/>
  <c r="T4105" i="1"/>
  <c r="U4105" i="1" s="1"/>
  <c r="S4106" i="1"/>
  <c r="T4106" i="1"/>
  <c r="U4106" i="1" s="1"/>
  <c r="S4107" i="1"/>
  <c r="T4107" i="1"/>
  <c r="U4107" i="1" s="1"/>
  <c r="S4108" i="1"/>
  <c r="T4108" i="1"/>
  <c r="U4108" i="1" s="1"/>
  <c r="S4109" i="1"/>
  <c r="T4109" i="1"/>
  <c r="U4109" i="1" s="1"/>
  <c r="S4110" i="1"/>
  <c r="T4110" i="1"/>
  <c r="U4110" i="1" s="1"/>
  <c r="S4111" i="1"/>
  <c r="T4111" i="1"/>
  <c r="S4112" i="1"/>
  <c r="T4112" i="1"/>
  <c r="U4112" i="1" s="1"/>
  <c r="S4113" i="1"/>
  <c r="T4113" i="1"/>
  <c r="U4113" i="1" s="1"/>
  <c r="S4114" i="1"/>
  <c r="T4114" i="1"/>
  <c r="U4114" i="1" s="1"/>
  <c r="S4115" i="1"/>
  <c r="T4115" i="1"/>
  <c r="U4115" i="1" s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5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5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E2" i="5" s="1"/>
  <c r="P1969" i="1"/>
  <c r="E3" i="5" s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2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3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0" i="1"/>
  <c r="O1581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536" i="1"/>
  <c r="O2237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1938" i="1"/>
  <c r="O2215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2776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1687" i="1"/>
  <c r="O2569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805" i="1"/>
  <c r="O1811" i="1"/>
  <c r="O2234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1109" i="1"/>
  <c r="O2470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1307" i="1"/>
  <c r="O2841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1695" i="1"/>
  <c r="O2670" i="1"/>
  <c r="O318" i="1"/>
  <c r="O1513" i="1"/>
  <c r="O1514" i="1"/>
  <c r="O324" i="1"/>
  <c r="O1515" i="1"/>
  <c r="O641" i="1"/>
  <c r="O1594" i="1"/>
  <c r="O2258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1816" i="1"/>
  <c r="O2627" i="1"/>
  <c r="O2283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099" i="1"/>
  <c r="O2100" i="1"/>
  <c r="O2101" i="1"/>
  <c r="O2102" i="1"/>
  <c r="O2103" i="1"/>
  <c r="O2104" i="1"/>
  <c r="O2105" i="1"/>
  <c r="O2394" i="1"/>
  <c r="O2809" i="1"/>
  <c r="O2202" i="1"/>
  <c r="O3021" i="1"/>
  <c r="O2308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996" i="1"/>
  <c r="O2778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1520" i="1"/>
  <c r="O2671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243" i="1"/>
  <c r="O302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1965" i="1"/>
  <c r="O3113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2110" i="1"/>
  <c r="O3114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752" i="1"/>
  <c r="O281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2129" i="1"/>
  <c r="O3326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1203" i="1"/>
  <c r="O2755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1525" i="1"/>
  <c r="O2673" i="1"/>
  <c r="O2674" i="1"/>
  <c r="O125" i="1"/>
  <c r="O2444" i="1"/>
  <c r="O3026" i="1"/>
  <c r="O91" i="1"/>
  <c r="O2287" i="1"/>
  <c r="O1526" i="1"/>
  <c r="O643" i="1"/>
  <c r="O1605" i="1"/>
  <c r="O644" i="1"/>
  <c r="O1606" i="1"/>
  <c r="O126" i="1"/>
  <c r="O1607" i="1"/>
  <c r="O1608" i="1"/>
  <c r="O2500" i="1"/>
  <c r="O1609" i="1"/>
  <c r="O1157" i="1"/>
  <c r="O332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731" i="1"/>
  <c r="O2595" i="1"/>
  <c r="O2131" i="1"/>
  <c r="O754" i="1"/>
  <c r="O2132" i="1"/>
  <c r="O2133" i="1"/>
  <c r="O2134" i="1"/>
  <c r="O2135" i="1"/>
  <c r="O1715" i="1"/>
  <c r="O2136" i="1"/>
  <c r="O755" i="1"/>
  <c r="O2137" i="1"/>
  <c r="O2138" i="1"/>
  <c r="O2139" i="1"/>
  <c r="O2140" i="1"/>
  <c r="O2596" i="1"/>
  <c r="O2936" i="1"/>
  <c r="O2597" i="1"/>
  <c r="O265" i="1"/>
  <c r="O3115" i="1"/>
  <c r="O556" i="1"/>
  <c r="O2304" i="1"/>
  <c r="O2409" i="1"/>
  <c r="O2271" i="1"/>
  <c r="O3116" i="1"/>
  <c r="O481" i="1"/>
  <c r="O482" i="1"/>
  <c r="O2757" i="1"/>
  <c r="O489" i="1"/>
  <c r="O2613" i="1"/>
  <c r="O861" i="1"/>
  <c r="O303" i="1"/>
  <c r="O34" i="1"/>
  <c r="O3328" i="1"/>
  <c r="O1835" i="1"/>
  <c r="O2895" i="1"/>
  <c r="O2445" i="1"/>
  <c r="O2345" i="1"/>
  <c r="O407" i="1"/>
  <c r="O2650" i="1"/>
  <c r="O2446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9" i="1"/>
  <c r="O2221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1836" i="1"/>
  <c r="O319" i="1"/>
  <c r="O2896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895" i="1"/>
  <c r="O2402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1004" i="1"/>
  <c r="O2816" i="1"/>
  <c r="O1005" i="1"/>
  <c r="O2676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1207" i="1"/>
  <c r="O3330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1531" i="1"/>
  <c r="O2678" i="1"/>
  <c r="O172" i="1"/>
  <c r="O2707" i="1"/>
  <c r="O1532" i="1"/>
  <c r="O1533" i="1"/>
  <c r="O538" i="1"/>
  <c r="O1613" i="1"/>
  <c r="O1614" i="1"/>
  <c r="O1615" i="1"/>
  <c r="O2653" i="1"/>
  <c r="O2900" i="1"/>
  <c r="O645" i="1"/>
  <c r="O1006" i="1"/>
  <c r="O1616" i="1"/>
  <c r="O1617" i="1"/>
  <c r="O1618" i="1"/>
  <c r="O1718" i="1"/>
  <c r="O1719" i="1"/>
  <c r="O658" i="1"/>
  <c r="O2939" i="1"/>
  <c r="O1720" i="1"/>
  <c r="O3121" i="1"/>
  <c r="O1721" i="1"/>
  <c r="O1042" i="1"/>
  <c r="O3122" i="1"/>
  <c r="O1838" i="1"/>
  <c r="O2817" i="1"/>
  <c r="O3031" i="1"/>
  <c r="O1839" i="1"/>
  <c r="O1840" i="1"/>
  <c r="O1841" i="1"/>
  <c r="O1842" i="1"/>
  <c r="O1989" i="1"/>
  <c r="O254" i="1"/>
  <c r="O222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2154" i="1"/>
  <c r="O2155" i="1"/>
  <c r="O2156" i="1"/>
  <c r="O3123" i="1"/>
  <c r="O2157" i="1"/>
  <c r="O2158" i="1"/>
  <c r="O2159" i="1"/>
  <c r="O2160" i="1"/>
  <c r="O2161" i="1"/>
  <c r="O2162" i="1"/>
  <c r="O2163" i="1"/>
  <c r="O2708" i="1"/>
  <c r="O2679" i="1"/>
  <c r="O3032" i="1"/>
  <c r="O2940" i="1"/>
  <c r="O1454" i="1"/>
  <c r="O1262" i="1"/>
  <c r="O2628" i="1"/>
  <c r="O3033" i="1"/>
  <c r="O3124" i="1"/>
  <c r="O659" i="1"/>
  <c r="O53" i="1"/>
  <c r="O547" i="1"/>
  <c r="O2338" i="1"/>
  <c r="O277" i="1"/>
  <c r="O2535" i="1"/>
  <c r="O1208" i="1"/>
  <c r="O2395" i="1"/>
  <c r="O972" i="1"/>
  <c r="O1323" i="1"/>
  <c r="O291" i="1"/>
  <c r="O810" i="1"/>
  <c r="O444" i="1"/>
  <c r="O2818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8" i="1"/>
  <c r="O3125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465" i="1"/>
  <c r="O2377" i="1"/>
  <c r="O373" i="1"/>
  <c r="O973" i="1"/>
  <c r="O1994" i="1"/>
  <c r="O1995" i="1"/>
  <c r="O2430" i="1"/>
  <c r="O1996" i="1"/>
  <c r="O2785" i="1"/>
  <c r="O2522" i="1"/>
  <c r="O587" i="1"/>
  <c r="O2431" i="1"/>
  <c r="O602" i="1"/>
  <c r="O2578" i="1"/>
  <c r="O2547" i="1"/>
  <c r="O3128" i="1"/>
  <c r="O2166" i="1"/>
  <c r="O2942" i="1"/>
  <c r="O168" i="1"/>
  <c r="O2579" i="1"/>
  <c r="O1455" i="1"/>
  <c r="O2902" i="1"/>
  <c r="O2256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758" i="1"/>
  <c r="O2602" i="1"/>
  <c r="O2403" i="1"/>
  <c r="O454" i="1"/>
  <c r="O2432" i="1"/>
  <c r="O2943" i="1"/>
  <c r="O2410" i="1"/>
  <c r="O2463" i="1"/>
  <c r="O1620" i="1"/>
  <c r="O2346" i="1"/>
  <c r="O491" i="1"/>
  <c r="O2787" i="1"/>
  <c r="O1621" i="1"/>
  <c r="O2504" i="1"/>
  <c r="O1722" i="1"/>
  <c r="O1723" i="1"/>
  <c r="O867" i="1"/>
  <c r="O2709" i="1"/>
  <c r="O2239" i="1"/>
  <c r="O899" i="1"/>
  <c r="O2249" i="1"/>
  <c r="O1007" i="1"/>
  <c r="O648" i="1"/>
  <c r="O2421" i="1"/>
  <c r="O922" i="1"/>
  <c r="O1998" i="1"/>
  <c r="O2454" i="1"/>
  <c r="O3331" i="1"/>
  <c r="O2168" i="1"/>
  <c r="O539" i="1"/>
  <c r="O3130" i="1"/>
  <c r="O559" i="1"/>
  <c r="O284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649" i="1"/>
  <c r="O650" i="1"/>
  <c r="O2434" i="1"/>
  <c r="O3332" i="1"/>
  <c r="O2580" i="1"/>
  <c r="O2397" i="1"/>
  <c r="O686" i="1"/>
  <c r="O2384" i="1"/>
  <c r="O2385" i="1"/>
  <c r="O2505" i="1"/>
  <c r="O3132" i="1"/>
  <c r="O2945" i="1"/>
  <c r="O2548" i="1"/>
  <c r="O687" i="1"/>
  <c r="O688" i="1"/>
  <c r="O3133" i="1"/>
  <c r="O706" i="1"/>
  <c r="O3134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775" i="1"/>
  <c r="O1724" i="1"/>
  <c r="O2682" i="1"/>
  <c r="O2275" i="1"/>
  <c r="O776" i="1"/>
  <c r="O1725" i="1"/>
  <c r="O2235" i="1"/>
  <c r="O811" i="1"/>
  <c r="O1844" i="1"/>
  <c r="O3036" i="1"/>
  <c r="O812" i="1"/>
  <c r="O3037" i="1"/>
  <c r="O829" i="1"/>
  <c r="O830" i="1"/>
  <c r="O194" i="1"/>
  <c r="O195" i="1"/>
  <c r="O3333" i="1"/>
  <c r="O2169" i="1"/>
  <c r="O2822" i="1"/>
  <c r="O2170" i="1"/>
  <c r="O868" i="1"/>
  <c r="O869" i="1"/>
  <c r="O2947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1210" i="1"/>
  <c r="O2684" i="1"/>
  <c r="O2850" i="1"/>
  <c r="O1211" i="1"/>
  <c r="O2685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1622" i="1"/>
  <c r="O2950" i="1"/>
  <c r="O1623" i="1"/>
  <c r="O1624" i="1"/>
  <c r="O2951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3" i="1"/>
  <c r="O2174" i="1"/>
  <c r="O508" i="1"/>
  <c r="O2741" i="1"/>
  <c r="O2175" i="1"/>
  <c r="O2176" i="1"/>
  <c r="O2177" i="1"/>
  <c r="O2178" i="1"/>
  <c r="O2179" i="1"/>
  <c r="O2180" i="1"/>
  <c r="O2181" i="1"/>
  <c r="O3136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975" i="1"/>
  <c r="O3138" i="1"/>
  <c r="O439" i="1"/>
  <c r="O633" i="1"/>
  <c r="O3042" i="1"/>
  <c r="O2952" i="1"/>
  <c r="O292" i="1"/>
  <c r="O2761" i="1"/>
  <c r="O2404" i="1"/>
  <c r="O3043" i="1"/>
  <c r="O2339" i="1"/>
  <c r="O2953" i="1"/>
  <c r="O2954" i="1"/>
  <c r="O1081" i="1"/>
  <c r="O2550" i="1"/>
  <c r="O2789" i="1"/>
  <c r="O2742" i="1"/>
  <c r="O1212" i="1"/>
  <c r="O2551" i="1"/>
  <c r="O2491" i="1"/>
  <c r="O2581" i="1"/>
  <c r="O1265" i="1"/>
  <c r="O2904" i="1"/>
  <c r="O3044" i="1"/>
  <c r="O3139" i="1"/>
  <c r="O1328" i="1"/>
  <c r="O2250" i="1"/>
  <c r="O660" i="1"/>
  <c r="O509" i="1"/>
  <c r="O2371" i="1"/>
  <c r="O2424" i="1"/>
  <c r="O3337" i="1"/>
  <c r="O2743" i="1"/>
  <c r="O1460" i="1"/>
  <c r="O2856" i="1"/>
  <c r="O3338" i="1"/>
  <c r="O2001" i="1"/>
  <c r="O2464" i="1"/>
  <c r="O95" i="1"/>
  <c r="O236" i="1"/>
  <c r="O2762" i="1"/>
  <c r="O2305" i="1"/>
  <c r="O1626" i="1"/>
  <c r="O2617" i="1"/>
  <c r="O2790" i="1"/>
  <c r="O3045" i="1"/>
  <c r="O946" i="1"/>
  <c r="O3140" i="1"/>
  <c r="O2465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182" i="1"/>
  <c r="O2582" i="1"/>
  <c r="O2688" i="1"/>
  <c r="O2657" i="1"/>
  <c r="O3144" i="1"/>
  <c r="O411" i="1"/>
  <c r="O689" i="1"/>
  <c r="O2536" i="1"/>
  <c r="O2857" i="1"/>
  <c r="O709" i="1"/>
  <c r="O2246" i="1"/>
  <c r="O2689" i="1"/>
  <c r="O2537" i="1"/>
  <c r="O3145" i="1"/>
  <c r="O759" i="1"/>
  <c r="O3339" i="1"/>
  <c r="O2823" i="1"/>
  <c r="O760" i="1"/>
  <c r="O2906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529" i="1"/>
  <c r="O2583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386" i="1"/>
  <c r="O2386" i="1"/>
  <c r="O1461" i="1"/>
  <c r="O2909" i="1"/>
  <c r="O1627" i="1"/>
  <c r="O2910" i="1"/>
  <c r="O1728" i="1"/>
  <c r="O3344" i="1"/>
  <c r="O3151" i="1"/>
  <c r="O1729" i="1"/>
  <c r="O3345" i="1"/>
  <c r="O2525" i="1"/>
  <c r="O3048" i="1"/>
  <c r="O2959" i="1"/>
  <c r="O2184" i="1"/>
  <c r="O196" i="1"/>
  <c r="O2658" i="1"/>
  <c r="O3152" i="1"/>
  <c r="O2185" i="1"/>
  <c r="O2186" i="1"/>
  <c r="O2187" i="1"/>
  <c r="O2188" i="1"/>
  <c r="O2960" i="1"/>
  <c r="O2267" i="1"/>
  <c r="O2189" i="1"/>
  <c r="O2659" i="1"/>
  <c r="O2961" i="1"/>
  <c r="O2240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2348" i="1"/>
  <c r="O3156" i="1"/>
  <c r="O3346" i="1"/>
  <c r="O2744" i="1"/>
  <c r="O3050" i="1"/>
  <c r="O1116" i="1"/>
  <c r="O3157" i="1"/>
  <c r="O2619" i="1"/>
  <c r="O3347" i="1"/>
  <c r="O540" i="1"/>
  <c r="O3158" i="1"/>
  <c r="O3159" i="1"/>
  <c r="O2964" i="1"/>
  <c r="O2965" i="1"/>
  <c r="O570" i="1"/>
  <c r="O2860" i="1"/>
  <c r="O2825" i="1"/>
  <c r="O3348" i="1"/>
  <c r="O2553" i="1"/>
  <c r="O1329" i="1"/>
  <c r="O2966" i="1"/>
  <c r="O2795" i="1"/>
  <c r="O2967" i="1"/>
  <c r="O2717" i="1"/>
  <c r="O3160" i="1"/>
  <c r="O1628" i="1"/>
  <c r="O3161" i="1"/>
  <c r="O2968" i="1"/>
  <c r="O3162" i="1"/>
  <c r="O2259" i="1"/>
  <c r="O2861" i="1"/>
  <c r="O2379" i="1"/>
  <c r="O3349" i="1"/>
  <c r="O2260" i="1"/>
  <c r="O3163" i="1"/>
  <c r="O2718" i="1"/>
  <c r="O2372" i="1"/>
  <c r="O2190" i="1"/>
  <c r="O2634" i="1"/>
  <c r="O2862" i="1"/>
  <c r="O3164" i="1"/>
  <c r="O2456" i="1"/>
  <c r="O3350" i="1"/>
  <c r="O2969" i="1"/>
  <c r="O3351" i="1"/>
  <c r="O3352" i="1"/>
  <c r="O3353" i="1"/>
  <c r="O2457" i="1"/>
  <c r="O2191" i="1"/>
  <c r="O2192" i="1"/>
  <c r="O2193" i="1"/>
  <c r="O2863" i="1"/>
  <c r="O2970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475" i="1"/>
  <c r="O211" i="1"/>
  <c r="O2341" i="1"/>
  <c r="O2912" i="1"/>
  <c r="O3054" i="1"/>
  <c r="O3355" i="1"/>
  <c r="O2913" i="1"/>
  <c r="O2796" i="1"/>
  <c r="O2693" i="1"/>
  <c r="O3356" i="1"/>
  <c r="O2973" i="1"/>
  <c r="O2797" i="1"/>
  <c r="O2694" i="1"/>
  <c r="O2914" i="1"/>
  <c r="O3168" i="1"/>
  <c r="O3169" i="1"/>
  <c r="O2798" i="1"/>
  <c r="O2507" i="1"/>
  <c r="O2974" i="1"/>
  <c r="O3055" i="1"/>
  <c r="O1730" i="1"/>
  <c r="O3170" i="1"/>
  <c r="O3357" i="1"/>
  <c r="O2313" i="1"/>
  <c r="O2695" i="1"/>
  <c r="O2508" i="1"/>
  <c r="O2635" i="1"/>
  <c r="O2799" i="1"/>
  <c r="O2565" i="1"/>
  <c r="O3056" i="1"/>
  <c r="O3171" i="1"/>
  <c r="O2003" i="1"/>
  <c r="O2719" i="1"/>
  <c r="O2526" i="1"/>
  <c r="O2975" i="1"/>
  <c r="O2720" i="1"/>
  <c r="O2194" i="1"/>
  <c r="O3358" i="1"/>
  <c r="O2976" i="1"/>
  <c r="O2195" i="1"/>
  <c r="O3172" i="1"/>
  <c r="O3173" i="1"/>
  <c r="O2977" i="1"/>
  <c r="O2866" i="1"/>
  <c r="O3057" i="1"/>
  <c r="O651" i="1"/>
  <c r="O2978" i="1"/>
  <c r="O3174" i="1"/>
  <c r="O3058" i="1"/>
  <c r="O2200" i="1"/>
  <c r="O2979" i="1"/>
  <c r="O3175" i="1"/>
  <c r="O2915" i="1"/>
  <c r="O3359" i="1"/>
  <c r="O3360" i="1"/>
  <c r="O2980" i="1"/>
  <c r="O2324" i="1"/>
  <c r="O2800" i="1"/>
  <c r="O870" i="1"/>
  <c r="O2981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196" i="1"/>
  <c r="O2603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0" i="1"/>
  <c r="O2919" i="1"/>
  <c r="O3374" i="1"/>
  <c r="O2871" i="1"/>
  <c r="O3185" i="1"/>
  <c r="O3186" i="1"/>
  <c r="O3187" i="1"/>
  <c r="O3188" i="1"/>
  <c r="O3375" i="1"/>
  <c r="O779" i="1"/>
  <c r="O3376" i="1"/>
  <c r="O2492" i="1"/>
  <c r="O2829" i="1"/>
  <c r="O2276" i="1"/>
  <c r="O2413" i="1"/>
  <c r="O3377" i="1"/>
  <c r="O344" i="1"/>
  <c r="O3378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2" i="1"/>
  <c r="O3193" i="1"/>
  <c r="O2920" i="1"/>
  <c r="O3381" i="1"/>
  <c r="O3194" i="1"/>
  <c r="O3195" i="1"/>
  <c r="O3382" i="1"/>
  <c r="O82" i="1"/>
  <c r="O3196" i="1"/>
  <c r="O3383" i="1"/>
  <c r="O3384" i="1"/>
  <c r="O3068" i="1"/>
  <c r="O2698" i="1"/>
  <c r="O3385" i="1"/>
  <c r="O3197" i="1"/>
  <c r="O3069" i="1"/>
  <c r="O3198" i="1"/>
  <c r="O3199" i="1"/>
  <c r="O500" i="1"/>
  <c r="O3070" i="1"/>
  <c r="O2638" i="1"/>
  <c r="O2991" i="1"/>
  <c r="O3071" i="1"/>
  <c r="O3072" i="1"/>
  <c r="O3200" i="1"/>
  <c r="O2992" i="1"/>
  <c r="O3386" i="1"/>
  <c r="O3387" i="1"/>
  <c r="O2921" i="1"/>
  <c r="O3388" i="1"/>
  <c r="O2872" i="1"/>
  <c r="O3389" i="1"/>
  <c r="O2767" i="1"/>
  <c r="O2922" i="1"/>
  <c r="O2993" i="1"/>
  <c r="O3390" i="1"/>
  <c r="O3201" i="1"/>
  <c r="O3073" i="1"/>
  <c r="O3202" i="1"/>
  <c r="O2197" i="1"/>
  <c r="O2528" i="1"/>
  <c r="O2722" i="1"/>
  <c r="O3074" i="1"/>
  <c r="O2873" i="1"/>
  <c r="O2529" i="1"/>
  <c r="O2567" i="1"/>
  <c r="O2723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996" i="1"/>
  <c r="O2831" i="1"/>
  <c r="O2768" i="1"/>
  <c r="O2997" i="1"/>
  <c r="O3210" i="1"/>
  <c r="O3398" i="1"/>
  <c r="O3399" i="1"/>
  <c r="O2998" i="1"/>
  <c r="O3211" i="1"/>
  <c r="O3212" i="1"/>
  <c r="O2769" i="1"/>
  <c r="O2387" i="1"/>
  <c r="O2699" i="1"/>
  <c r="O2770" i="1"/>
  <c r="O3213" i="1"/>
  <c r="O3214" i="1"/>
  <c r="O3215" i="1"/>
  <c r="O3400" i="1"/>
  <c r="O3401" i="1"/>
  <c r="O3402" i="1"/>
  <c r="O3077" i="1"/>
  <c r="O3403" i="1"/>
  <c r="O2999" i="1"/>
  <c r="O3404" i="1"/>
  <c r="O3216" i="1"/>
  <c r="O452" i="1"/>
  <c r="O2876" i="1"/>
  <c r="O3405" i="1"/>
  <c r="O2924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530" i="1"/>
  <c r="O2363" i="1"/>
  <c r="O2622" i="1"/>
  <c r="O3078" i="1"/>
  <c r="O2925" i="1"/>
  <c r="O3001" i="1"/>
  <c r="O3412" i="1"/>
  <c r="O3219" i="1"/>
  <c r="O3220" i="1"/>
  <c r="O3221" i="1"/>
  <c r="O3079" i="1"/>
  <c r="O3222" i="1"/>
  <c r="O3413" i="1"/>
  <c r="O7" i="1"/>
  <c r="O2747" i="1"/>
  <c r="O387" i="1"/>
  <c r="O3080" i="1"/>
  <c r="O3414" i="1"/>
  <c r="O3223" i="1"/>
  <c r="O3415" i="1"/>
  <c r="O3416" i="1"/>
  <c r="O2771" i="1"/>
  <c r="O3417" i="1"/>
  <c r="O3002" i="1"/>
  <c r="O2748" i="1"/>
  <c r="O2749" i="1"/>
  <c r="O3224" i="1"/>
  <c r="O2832" i="1"/>
  <c r="O3081" i="1"/>
  <c r="O3225" i="1"/>
  <c r="O3082" i="1"/>
  <c r="O3083" i="1"/>
  <c r="O3226" i="1"/>
  <c r="O3227" i="1"/>
  <c r="O3418" i="1"/>
  <c r="O3419" i="1"/>
  <c r="O3228" i="1"/>
  <c r="O3229" i="1"/>
  <c r="O3230" i="1"/>
  <c r="O3420" i="1"/>
  <c r="O3231" i="1"/>
  <c r="O3421" i="1"/>
  <c r="O2833" i="1"/>
  <c r="O3422" i="1"/>
  <c r="O3423" i="1"/>
  <c r="O3232" i="1"/>
  <c r="O3084" i="1"/>
  <c r="O3424" i="1"/>
  <c r="O3425" i="1"/>
  <c r="O3426" i="1"/>
  <c r="O3003" i="1"/>
  <c r="O3233" i="1"/>
  <c r="O3427" i="1"/>
  <c r="O3234" i="1"/>
  <c r="O3235" i="1"/>
  <c r="O3004" i="1"/>
  <c r="O3236" i="1"/>
  <c r="O3428" i="1"/>
  <c r="O2750" i="1"/>
  <c r="O3429" i="1"/>
  <c r="O3430" i="1"/>
  <c r="O2877" i="1"/>
  <c r="O3431" i="1"/>
  <c r="O3005" i="1"/>
  <c r="O3432" i="1"/>
  <c r="O3006" i="1"/>
  <c r="O3433" i="1"/>
  <c r="O3237" i="1"/>
  <c r="O3238" i="1"/>
  <c r="O2878" i="1"/>
  <c r="O3239" i="1"/>
  <c r="O3240" i="1"/>
  <c r="O3434" i="1"/>
  <c r="O3085" i="1"/>
  <c r="O3435" i="1"/>
  <c r="O3241" i="1"/>
  <c r="O2724" i="1"/>
  <c r="O3436" i="1"/>
  <c r="O3437" i="1"/>
  <c r="O3438" i="1"/>
  <c r="O3439" i="1"/>
  <c r="O3242" i="1"/>
  <c r="O3440" i="1"/>
  <c r="O3441" i="1"/>
  <c r="O3442" i="1"/>
  <c r="O3443" i="1"/>
  <c r="O3007" i="1"/>
  <c r="O3243" i="1"/>
  <c r="O2879" i="1"/>
  <c r="O3244" i="1"/>
  <c r="O3245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8" i="1"/>
  <c r="O3089" i="1"/>
  <c r="O3008" i="1"/>
  <c r="O3249" i="1"/>
  <c r="O2623" i="1"/>
  <c r="O2926" i="1"/>
  <c r="O3451" i="1"/>
  <c r="O3452" i="1"/>
  <c r="O2927" i="1"/>
  <c r="O3090" i="1"/>
  <c r="O3453" i="1"/>
  <c r="O3009" i="1"/>
  <c r="O3250" i="1"/>
  <c r="O3251" i="1"/>
  <c r="O3252" i="1"/>
  <c r="O3253" i="1"/>
  <c r="O3254" i="1"/>
  <c r="O3454" i="1"/>
  <c r="O3255" i="1"/>
  <c r="O3091" i="1"/>
  <c r="O3455" i="1"/>
  <c r="O3010" i="1"/>
  <c r="O3256" i="1"/>
  <c r="O3456" i="1"/>
  <c r="O3257" i="1"/>
  <c r="O2928" i="1"/>
  <c r="O3258" i="1"/>
  <c r="O3457" i="1"/>
  <c r="O3259" i="1"/>
  <c r="O3458" i="1"/>
  <c r="O3260" i="1"/>
  <c r="O3261" i="1"/>
  <c r="O3459" i="1"/>
  <c r="O3460" i="1"/>
  <c r="O2883" i="1"/>
  <c r="O3262" i="1"/>
  <c r="O3263" i="1"/>
  <c r="O3461" i="1"/>
  <c r="O3462" i="1"/>
  <c r="O3092" i="1"/>
  <c r="O3463" i="1"/>
  <c r="O3093" i="1"/>
  <c r="O3264" i="1"/>
  <c r="O3265" i="1"/>
  <c r="O3464" i="1"/>
  <c r="O3266" i="1"/>
  <c r="O3267" i="1"/>
  <c r="O3094" i="1"/>
  <c r="O3011" i="1"/>
  <c r="O3465" i="1"/>
  <c r="O3466" i="1"/>
  <c r="O3467" i="1"/>
  <c r="O3268" i="1"/>
  <c r="O3269" i="1"/>
  <c r="O3270" i="1"/>
  <c r="O3271" i="1"/>
  <c r="O3468" i="1"/>
  <c r="O3272" i="1"/>
  <c r="O871" i="1"/>
  <c r="O3469" i="1"/>
  <c r="O3470" i="1"/>
  <c r="O3273" i="1"/>
  <c r="O2884" i="1"/>
  <c r="O2834" i="1"/>
  <c r="O3471" i="1"/>
  <c r="O976" i="1"/>
  <c r="O3472" i="1"/>
  <c r="O3274" i="1"/>
  <c r="O3275" i="1"/>
  <c r="O3276" i="1"/>
  <c r="O3277" i="1"/>
  <c r="O3473" i="1"/>
  <c r="O3474" i="1"/>
  <c r="O3475" i="1"/>
  <c r="O3476" i="1"/>
  <c r="O3477" i="1"/>
  <c r="O3478" i="1"/>
  <c r="O3278" i="1"/>
  <c r="O3479" i="1"/>
  <c r="O3095" i="1"/>
  <c r="O3480" i="1"/>
  <c r="O3481" i="1"/>
  <c r="O3482" i="1"/>
  <c r="O3279" i="1"/>
  <c r="O3483" i="1"/>
  <c r="O3484" i="1"/>
  <c r="O3280" i="1"/>
  <c r="O3485" i="1"/>
  <c r="O2639" i="1"/>
  <c r="O3281" i="1"/>
  <c r="O3486" i="1"/>
  <c r="O3282" i="1"/>
  <c r="O3096" i="1"/>
  <c r="O3487" i="1"/>
  <c r="O3488" i="1"/>
  <c r="O2885" i="1"/>
  <c r="O3489" i="1"/>
  <c r="O3490" i="1"/>
  <c r="O3283" i="1"/>
  <c r="O3284" i="1"/>
  <c r="O3285" i="1"/>
  <c r="O3286" i="1"/>
  <c r="O3491" i="1"/>
  <c r="O3012" i="1"/>
  <c r="O3492" i="1"/>
  <c r="O3287" i="1"/>
  <c r="O3288" i="1"/>
  <c r="O3013" i="1"/>
  <c r="O2886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515" i="1"/>
  <c r="O3300" i="1"/>
  <c r="O3516" i="1"/>
  <c r="O3517" i="1"/>
  <c r="O3301" i="1"/>
  <c r="O3518" i="1"/>
  <c r="O3302" i="1"/>
  <c r="O3519" i="1"/>
  <c r="O3014" i="1"/>
  <c r="O3100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37" i="1"/>
  <c r="O3538" i="1"/>
  <c r="O3539" i="1"/>
  <c r="O3540" i="1"/>
  <c r="O3541" i="1"/>
  <c r="O3306" i="1"/>
  <c r="O3542" i="1"/>
  <c r="O3543" i="1"/>
  <c r="O3544" i="1"/>
  <c r="O2199" i="1"/>
  <c r="O3102" i="1"/>
  <c r="O3307" i="1"/>
  <c r="O3545" i="1"/>
  <c r="O3308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9" i="1"/>
  <c r="O3558" i="1"/>
  <c r="O3310" i="1"/>
  <c r="O2888" i="1"/>
  <c r="O3559" i="1"/>
  <c r="O3560" i="1"/>
  <c r="O3311" i="1"/>
  <c r="O3312" i="1"/>
  <c r="O3561" i="1"/>
  <c r="O3313" i="1"/>
  <c r="O2726" i="1"/>
  <c r="O3103" i="1"/>
  <c r="O3104" i="1"/>
  <c r="O3562" i="1"/>
  <c r="O3563" i="1"/>
  <c r="O3564" i="1"/>
  <c r="O3565" i="1"/>
  <c r="O3314" i="1"/>
  <c r="O3566" i="1"/>
  <c r="O3567" i="1"/>
  <c r="O3568" i="1"/>
  <c r="O3569" i="1"/>
  <c r="O3570" i="1"/>
  <c r="O3105" i="1"/>
  <c r="O3315" i="1"/>
  <c r="O3571" i="1"/>
  <c r="O3572" i="1"/>
  <c r="O3573" i="1"/>
  <c r="O3574" i="1"/>
  <c r="O3575" i="1"/>
  <c r="O3316" i="1"/>
  <c r="O3576" i="1"/>
  <c r="O3577" i="1"/>
  <c r="O3578" i="1"/>
  <c r="O3579" i="1"/>
  <c r="O3580" i="1"/>
  <c r="O3317" i="1"/>
  <c r="O3581" i="1"/>
  <c r="O3582" i="1"/>
  <c r="O3583" i="1"/>
  <c r="O3318" i="1"/>
  <c r="O3584" i="1"/>
  <c r="O3585" i="1"/>
  <c r="O3319" i="1"/>
  <c r="O3586" i="1"/>
  <c r="O3587" i="1"/>
  <c r="O3588" i="1"/>
  <c r="O3320" i="1"/>
  <c r="O3589" i="1"/>
  <c r="O3590" i="1"/>
  <c r="O3321" i="1"/>
  <c r="O359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015" i="1"/>
  <c r="O3612" i="1"/>
  <c r="O3613" i="1"/>
  <c r="O3614" i="1"/>
  <c r="O3615" i="1"/>
  <c r="O3616" i="1"/>
  <c r="O3617" i="1"/>
  <c r="O3106" i="1"/>
  <c r="O3618" i="1"/>
  <c r="O3619" i="1"/>
  <c r="O3620" i="1"/>
  <c r="O3621" i="1"/>
  <c r="O3622" i="1"/>
  <c r="O3623" i="1"/>
  <c r="O3107" i="1"/>
  <c r="O3324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U277" i="1" l="1"/>
  <c r="U269" i="1"/>
  <c r="U261" i="1"/>
  <c r="U253" i="1"/>
  <c r="U245" i="1"/>
  <c r="U237" i="1"/>
  <c r="U162" i="1"/>
  <c r="U154" i="1"/>
  <c r="U146" i="1"/>
  <c r="U138" i="1"/>
  <c r="U130" i="1"/>
  <c r="U122" i="1"/>
  <c r="U19" i="1"/>
  <c r="U11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114" i="1"/>
  <c r="U106" i="1"/>
  <c r="U98" i="1"/>
  <c r="U90" i="1"/>
  <c r="U82" i="1"/>
  <c r="U74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3" i="1"/>
  <c r="U66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8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58" i="1"/>
  <c r="U50" i="1"/>
  <c r="U42" i="1"/>
  <c r="U34" i="1"/>
  <c r="U26" i="1"/>
  <c r="U18" i="1"/>
  <c r="U10" i="1"/>
</calcChain>
</file>

<file path=xl/sharedStrings.xml><?xml version="1.0" encoding="utf-8"?>
<sst xmlns="http://schemas.openxmlformats.org/spreadsheetml/2006/main" count="38413" uniqueCount="8419">
  <si>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</si>
  <si>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</si>
  <si>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</si>
  <si>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</si>
  <si>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</si>
  <si>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</si>
  <si>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</si>
  <si>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</si>
  <si>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</si>
  <si>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</si>
  <si>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</si>
  <si>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</si>
  <si>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</si>
  <si>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</si>
  <si>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</si>
  <si>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</si>
  <si>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</si>
  <si>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</si>
  <si>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</si>
  <si>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</si>
  <si>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</si>
  <si>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</si>
  <si>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</si>
  <si>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</si>
  <si>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</si>
  <si>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</si>
  <si>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</si>
  <si>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</si>
  <si>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</si>
  <si>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</si>
  <si>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</si>
  <si>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</si>
  <si>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</si>
  <si>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</si>
  <si>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</si>
  <si>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</si>
  <si>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</si>
  <si>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</si>
  <si>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</si>
  <si>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</si>
  <si>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</si>
  <si>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</si>
  <si>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</si>
  <si>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</si>
  <si>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</si>
  <si>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</si>
  <si>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</si>
  <si>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</si>
  <si>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</si>
  <si>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</si>
  <si>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</si>
  <si>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</si>
  <si>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</si>
  <si>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</si>
  <si>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</si>
  <si>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</si>
  <si>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</si>
  <si>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</si>
  <si>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</si>
  <si>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</si>
  <si>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</si>
  <si>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</si>
  <si>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</si>
  <si>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</si>
  <si>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</si>
  <si>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</si>
  <si>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</si>
  <si>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</si>
  <si>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</si>
  <si>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</si>
  <si>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</si>
  <si>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</si>
  <si>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</si>
  <si>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</si>
  <si>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</si>
  <si>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</si>
  <si>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</si>
  <si>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</si>
  <si>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</si>
  <si>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</si>
  <si>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</si>
  <si>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</si>
  <si>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</si>
  <si>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</si>
  <si>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</si>
  <si>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</si>
  <si>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</si>
  <si>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</si>
  <si>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</si>
  <si>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</si>
  <si>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</si>
  <si>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</si>
  <si>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</si>
  <si>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</si>
  <si>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</si>
  <si>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</si>
  <si>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</si>
  <si>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</si>
  <si>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</si>
  <si>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</si>
  <si>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</si>
  <si>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</si>
  <si>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</si>
  <si>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</si>
  <si>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</si>
  <si>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</si>
  <si>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</si>
  <si>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</si>
  <si>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</si>
  <si>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</si>
  <si>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</si>
  <si>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</si>
  <si>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</si>
  <si>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</si>
  <si>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</si>
  <si>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</si>
  <si>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</si>
  <si>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</si>
  <si>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</si>
  <si>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</si>
  <si>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</si>
  <si>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</si>
  <si>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</si>
  <si>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</si>
  <si>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</si>
  <si>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</si>
  <si>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</si>
  <si>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</si>
  <si>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</si>
  <si>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</si>
  <si>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</si>
  <si>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</si>
  <si>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</si>
  <si>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</si>
  <si>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</si>
  <si>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</si>
  <si>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</si>
  <si>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</si>
  <si>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</si>
  <si>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</si>
  <si>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</si>
  <si>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</si>
  <si>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</si>
  <si>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</si>
  <si>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</si>
  <si>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</si>
  <si>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</si>
  <si>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</si>
  <si>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</si>
  <si>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</si>
  <si>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</si>
  <si>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</si>
  <si>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</si>
  <si>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</si>
  <si>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</si>
  <si>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</si>
  <si>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</si>
  <si>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</si>
  <si>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</si>
  <si>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</si>
  <si>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</si>
  <si>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</si>
  <si>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</si>
  <si>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</si>
  <si>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</si>
  <si>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</si>
  <si>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</si>
  <si>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</si>
  <si>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</si>
  <si>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</si>
  <si>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</si>
  <si>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</si>
  <si>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</si>
  <si>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</si>
  <si>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</si>
  <si>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</si>
  <si>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</si>
  <si>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</si>
  <si>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</si>
  <si>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</si>
  <si>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</si>
  <si>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</si>
  <si>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</si>
  <si>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</si>
  <si>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</si>
  <si>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</si>
  <si>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</si>
  <si>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</si>
  <si>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</si>
  <si>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</si>
  <si>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</si>
  <si>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</si>
  <si>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</si>
  <si>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</si>
  <si>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</si>
  <si>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</si>
  <si>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</si>
  <si>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</si>
  <si>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</si>
  <si>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</si>
  <si>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</si>
  <si>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</si>
  <si>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</si>
  <si>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</si>
  <si>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</si>
  <si>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</si>
  <si>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</si>
  <si>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</si>
  <si>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</si>
  <si>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</si>
  <si>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</si>
  <si>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</si>
  <si>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</si>
  <si>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</si>
  <si>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</si>
  <si>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</si>
  <si>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</si>
  <si>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</si>
  <si>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</si>
  <si>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</si>
  <si>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</si>
  <si>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</si>
  <si>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</si>
  <si>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</si>
  <si>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</si>
  <si>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</si>
  <si>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</si>
  <si>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</si>
  <si>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</si>
  <si>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</si>
  <si>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</si>
  <si>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</si>
  <si>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</si>
  <si>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</si>
  <si>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</si>
  <si>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</si>
  <si>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</si>
  <si>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</si>
  <si>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</si>
  <si>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</si>
  <si>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</si>
  <si>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</si>
  <si>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</si>
  <si>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</si>
  <si>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</si>
  <si>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</si>
  <si>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</si>
  <si>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</si>
  <si>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</si>
  <si>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</si>
  <si>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</si>
  <si>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</si>
  <si>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</si>
  <si>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</si>
  <si>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</si>
  <si>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</si>
  <si>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</si>
  <si>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</si>
  <si>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</si>
  <si>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</si>
  <si>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</si>
  <si>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</si>
  <si>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</si>
  <si>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</si>
  <si>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</si>
  <si>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</si>
  <si>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</si>
  <si>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</si>
  <si>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</si>
  <si>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</si>
  <si>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</si>
  <si>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</si>
  <si>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</si>
  <si>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</si>
  <si>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</si>
  <si>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</si>
  <si>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</si>
  <si>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</si>
  <si>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</si>
  <si>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</si>
  <si>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</si>
  <si>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</si>
  <si>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</si>
  <si>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</si>
  <si>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</si>
  <si>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</si>
  <si>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</si>
  <si>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</si>
  <si>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</si>
  <si>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</si>
  <si>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</si>
  <si>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</si>
  <si>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</si>
  <si>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</si>
  <si>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</si>
  <si>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</si>
  <si>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</si>
  <si>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</si>
  <si>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</si>
  <si>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</si>
  <si>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</si>
  <si>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</si>
  <si>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</si>
  <si>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</si>
  <si>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</si>
  <si>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</si>
  <si>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</si>
  <si>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</si>
  <si>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</si>
  <si>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</si>
  <si>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</si>
  <si>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</si>
  <si>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</si>
  <si>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</si>
  <si>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</si>
  <si>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</si>
  <si>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</si>
  <si>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</si>
  <si>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</si>
  <si>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</si>
  <si>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</si>
  <si>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</si>
  <si>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</si>
  <si>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</si>
  <si>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</si>
  <si>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</si>
  <si>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</si>
  <si>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</si>
  <si>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</si>
  <si>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</si>
  <si>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</si>
  <si>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</si>
  <si>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</si>
  <si>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</si>
  <si>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</si>
  <si>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</si>
  <si>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</si>
  <si>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</si>
  <si>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</si>
  <si>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</si>
  <si>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</si>
  <si>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</si>
  <si>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</si>
  <si>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</si>
  <si>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</si>
  <si>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</si>
  <si>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</si>
  <si>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</si>
  <si>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</si>
  <si>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</si>
  <si>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</si>
  <si>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</si>
  <si>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</si>
  <si>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</si>
  <si>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</si>
  <si>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</si>
  <si>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</si>
  <si>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</si>
  <si>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</si>
  <si>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</si>
  <si>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</si>
  <si>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</si>
  <si>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</si>
  <si>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</si>
  <si>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</si>
  <si>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</si>
  <si>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</si>
  <si>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</si>
  <si>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</si>
  <si>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</si>
  <si>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</si>
  <si>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</si>
  <si>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</si>
  <si>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</si>
  <si>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</si>
  <si>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</si>
  <si>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</si>
  <si>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</si>
  <si>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</si>
  <si>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</si>
  <si>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</si>
  <si>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</si>
  <si>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</si>
  <si>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</si>
  <si>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</si>
  <si>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</si>
  <si>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</si>
  <si>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</si>
  <si>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</si>
  <si>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</si>
  <si>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</si>
  <si>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</si>
  <si>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</si>
  <si>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</si>
  <si>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</si>
  <si>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</si>
  <si>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</si>
  <si>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</si>
  <si>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</si>
  <si>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</si>
  <si>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</si>
  <si>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</si>
  <si>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</si>
  <si>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</si>
  <si>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</si>
  <si>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</si>
  <si>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</si>
  <si>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</si>
  <si>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</si>
  <si>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</si>
  <si>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</si>
  <si>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</si>
  <si>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</si>
  <si>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</si>
  <si>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</si>
  <si>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</si>
  <si>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</si>
  <si>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</si>
  <si>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</si>
  <si>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</si>
  <si>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</si>
  <si>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</si>
  <si>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</si>
  <si>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</si>
  <si>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</si>
  <si>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</si>
  <si>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</si>
  <si>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</si>
  <si>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</si>
  <si>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</si>
  <si>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</si>
  <si>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</si>
  <si>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</si>
  <si>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</si>
  <si>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</si>
  <si>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</si>
  <si>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</si>
  <si>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</si>
  <si>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</si>
  <si>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</si>
  <si>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</si>
  <si>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</si>
  <si>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</si>
  <si>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</si>
  <si>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</si>
  <si>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</si>
  <si>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</si>
  <si>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</si>
  <si>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</si>
  <si>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</si>
  <si>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</si>
  <si>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</si>
  <si>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</si>
  <si>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</si>
  <si>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</si>
  <si>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</si>
  <si>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</si>
  <si>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</si>
  <si>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</si>
  <si>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</si>
  <si>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</si>
  <si>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</si>
  <si>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</si>
  <si>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</si>
  <si>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</si>
  <si>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</si>
  <si>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</si>
  <si>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</si>
  <si>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</si>
  <si>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</si>
  <si>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</si>
  <si>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</si>
  <si>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</si>
  <si>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</si>
  <si>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</si>
  <si>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</si>
  <si>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</si>
  <si>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</si>
  <si>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</si>
  <si>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</si>
  <si>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</si>
  <si>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</si>
  <si>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</si>
  <si>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</si>
  <si>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</si>
  <si>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</si>
  <si>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</si>
  <si>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</si>
  <si>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</si>
  <si>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</si>
  <si>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</si>
  <si>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</si>
  <si>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</si>
  <si>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</si>
  <si>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</si>
  <si>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</si>
  <si>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</si>
  <si>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</si>
  <si>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</si>
  <si>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</si>
  <si>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</si>
  <si>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</si>
  <si>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</si>
  <si>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</si>
  <si>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</si>
  <si>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</si>
  <si>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</si>
  <si>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</si>
  <si>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</si>
  <si>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</si>
  <si>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</si>
  <si>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</si>
  <si>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</si>
  <si>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</si>
  <si>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</si>
  <si>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</si>
  <si>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</si>
  <si>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</si>
  <si>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</si>
  <si>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</si>
  <si>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</si>
  <si>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</si>
  <si>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</si>
  <si>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</si>
  <si>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</si>
  <si>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</si>
  <si>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</si>
  <si>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</si>
  <si>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</si>
  <si>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</si>
  <si>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</si>
  <si>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</si>
  <si>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</si>
  <si>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</si>
  <si>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</si>
  <si>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</si>
  <si>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</si>
  <si>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</si>
  <si>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</si>
  <si>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</si>
  <si>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</si>
  <si>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</si>
  <si>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</si>
  <si>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</si>
  <si>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</si>
  <si>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</si>
  <si>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</si>
  <si>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</si>
  <si>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</si>
  <si>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</si>
  <si>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</si>
  <si>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</si>
  <si>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</si>
  <si>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</si>
  <si>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</si>
  <si>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</si>
  <si>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</si>
  <si>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</si>
  <si>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</si>
  <si>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</si>
  <si>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</si>
  <si>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</si>
  <si>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</si>
  <si>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</si>
  <si>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</si>
  <si>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</si>
  <si>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</si>
  <si>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</si>
  <si>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</si>
  <si>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</si>
  <si>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</si>
  <si>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</si>
  <si>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</si>
  <si>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</si>
  <si>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</si>
  <si>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</si>
  <si>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</si>
  <si>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</si>
  <si>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</si>
  <si>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</si>
  <si>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</si>
  <si>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</si>
  <si>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</si>
  <si>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</si>
  <si>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</si>
  <si>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</si>
  <si>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</si>
  <si>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</si>
  <si>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</si>
  <si>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</si>
  <si>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</si>
  <si>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</si>
  <si>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</si>
  <si>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</si>
  <si>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</si>
  <si>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</si>
  <si>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</si>
  <si>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</si>
  <si>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</si>
  <si>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</si>
  <si>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</si>
  <si>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</si>
  <si>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</si>
  <si>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</si>
  <si>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</si>
  <si>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</si>
  <si>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</si>
  <si>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</si>
  <si>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</si>
  <si>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</si>
  <si>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</si>
  <si>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</si>
  <si>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</si>
  <si>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</si>
  <si>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</si>
  <si>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</si>
  <si>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</si>
  <si>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</si>
  <si>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</si>
  <si>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</si>
  <si>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</si>
  <si>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</si>
  <si>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</si>
  <si>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</si>
  <si>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</si>
  <si>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</si>
  <si>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</si>
  <si>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</si>
  <si>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</si>
  <si>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</si>
  <si>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</si>
  <si>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</si>
  <si>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</si>
  <si>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</si>
  <si>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</si>
  <si>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</si>
  <si>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</si>
  <si>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</si>
  <si>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</si>
  <si>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</si>
  <si>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</si>
  <si>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</si>
  <si>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</si>
  <si>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</si>
  <si>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</si>
  <si>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</si>
  <si>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</si>
  <si>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</si>
  <si>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</si>
  <si>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</si>
  <si>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</si>
  <si>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</si>
  <si>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</si>
  <si>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</si>
  <si>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</si>
  <si>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</si>
  <si>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</si>
  <si>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</si>
  <si>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</si>
  <si>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</si>
  <si>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</si>
  <si>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</si>
  <si>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</si>
  <si>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</si>
  <si>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</si>
  <si>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</si>
  <si>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</si>
  <si>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</si>
  <si>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</si>
  <si>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</si>
  <si>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</si>
  <si>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</si>
  <si>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</si>
  <si>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</si>
  <si>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</si>
  <si>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</si>
  <si>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</si>
  <si>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</si>
  <si>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</si>
  <si>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</si>
  <si>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</si>
  <si>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</si>
  <si>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</si>
  <si>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</si>
  <si>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</si>
  <si>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</si>
  <si>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</si>
  <si>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</si>
  <si>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</si>
  <si>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</si>
  <si>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</si>
  <si>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</si>
  <si>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</si>
  <si>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</si>
  <si>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</si>
  <si>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</si>
  <si>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</si>
  <si>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</si>
  <si>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</si>
  <si>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</si>
  <si>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</si>
  <si>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</si>
  <si>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</si>
  <si>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</si>
  <si>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</si>
  <si>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</si>
  <si>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</si>
  <si>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</si>
  <si>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</si>
  <si>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</si>
  <si>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</si>
  <si>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</si>
  <si>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</si>
  <si>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</si>
  <si>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</si>
  <si>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</si>
  <si>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</si>
  <si>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</si>
  <si>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</si>
  <si>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</si>
  <si>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</si>
  <si>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</si>
  <si>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</si>
  <si>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</si>
  <si>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</si>
  <si>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</si>
  <si>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</si>
  <si>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</si>
  <si>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</si>
  <si>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</si>
  <si>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</si>
  <si>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</si>
  <si>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</si>
  <si>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</si>
  <si>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</si>
  <si>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</si>
  <si>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</si>
  <si>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</si>
  <si>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</si>
  <si>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</si>
  <si>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</si>
  <si>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</si>
  <si>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</si>
  <si>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</si>
  <si>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</si>
  <si>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</si>
  <si>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</si>
  <si>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</si>
  <si>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</si>
  <si>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</si>
  <si>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</si>
  <si>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</si>
  <si>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</si>
  <si>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</si>
  <si>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</si>
  <si>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</si>
  <si>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</si>
  <si>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</si>
  <si>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</si>
  <si>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</si>
  <si>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</si>
  <si>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</si>
  <si>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</si>
  <si>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</si>
  <si>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</si>
  <si>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</si>
  <si>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</si>
  <si>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</si>
  <si>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</si>
  <si>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</si>
  <si>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</si>
  <si>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</si>
  <si>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</si>
  <si>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</si>
  <si>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</si>
  <si>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</si>
  <si>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</si>
  <si>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</si>
  <si>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</si>
  <si>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</si>
  <si>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</si>
  <si>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</si>
  <si>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</si>
  <si>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</si>
  <si>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</si>
  <si>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</si>
  <si>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</si>
  <si>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</si>
  <si>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</si>
  <si>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</si>
  <si>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</si>
  <si>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</si>
  <si>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</si>
  <si>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</si>
  <si>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</si>
  <si>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</si>
  <si>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</si>
  <si>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</si>
  <si>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</si>
  <si>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</si>
  <si>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</si>
  <si>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</si>
  <si>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</si>
  <si>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</si>
  <si>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</si>
  <si>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</si>
  <si>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</si>
  <si>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</si>
  <si>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</si>
  <si>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</si>
  <si>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</si>
  <si>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</si>
  <si>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</si>
  <si>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</si>
  <si>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</si>
  <si>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</si>
  <si>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</si>
  <si>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</si>
  <si>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</si>
  <si>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</si>
  <si>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</si>
  <si>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</si>
  <si>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</si>
  <si>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</si>
  <si>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</si>
  <si>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</si>
  <si>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</si>
  <si>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</si>
  <si>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</si>
  <si>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</si>
  <si>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</si>
  <si>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</si>
  <si>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</si>
  <si>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</si>
  <si>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</si>
  <si>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</si>
  <si>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</si>
  <si>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</si>
  <si>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</si>
  <si>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</si>
  <si>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</si>
  <si>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</si>
  <si>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</si>
  <si>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</si>
  <si>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</si>
  <si>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</si>
  <si>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</si>
  <si>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</si>
  <si>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</si>
  <si>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</si>
  <si>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</si>
  <si>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</si>
  <si>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</si>
  <si>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</si>
  <si>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</si>
  <si>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</si>
  <si>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</si>
  <si>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</si>
  <si>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</si>
  <si>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</si>
  <si>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</si>
  <si>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</si>
  <si>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</si>
  <si>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</si>
  <si>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</si>
  <si>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</si>
  <si>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</si>
  <si>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</si>
  <si>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</si>
  <si>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</si>
  <si>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</si>
  <si>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</si>
  <si>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</si>
  <si>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</si>
  <si>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</si>
  <si>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</si>
  <si>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</si>
  <si>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</si>
  <si>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</si>
  <si>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</si>
  <si>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</si>
  <si>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</si>
  <si>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</si>
  <si>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</si>
  <si>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</si>
  <si>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</si>
  <si>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</si>
  <si>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</si>
  <si>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</si>
  <si>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</si>
  <si>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</si>
  <si>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</si>
  <si>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</si>
  <si>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</si>
  <si>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</si>
  <si>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</si>
  <si>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</si>
  <si>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</si>
  <si>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</si>
  <si>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</si>
  <si>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</si>
  <si>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</si>
  <si>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</si>
  <si>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</si>
  <si>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</si>
  <si>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</si>
  <si>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</si>
  <si>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</si>
  <si>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</si>
  <si>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</si>
  <si>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</si>
  <si>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</si>
  <si>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</si>
  <si>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</si>
  <si>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</si>
  <si>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</si>
  <si>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</si>
  <si>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</si>
  <si>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</si>
  <si>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</si>
  <si>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</si>
  <si>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</si>
  <si>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</si>
  <si>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</si>
  <si>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</si>
  <si>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</si>
  <si>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</si>
  <si>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</si>
  <si>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</si>
  <si>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</si>
  <si>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</si>
  <si>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</si>
  <si>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</si>
  <si>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</si>
  <si>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</si>
  <si>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</si>
  <si>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</si>
  <si>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</si>
  <si>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</si>
  <si>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</si>
  <si>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</si>
  <si>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</si>
  <si>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</si>
  <si>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</si>
  <si>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</si>
  <si>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</si>
  <si>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</si>
  <si>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</si>
  <si>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</si>
  <si>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</si>
  <si>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</si>
  <si>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</si>
  <si>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</si>
  <si>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</si>
  <si>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</si>
  <si>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</si>
  <si>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</si>
  <si>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</si>
  <si>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</si>
  <si>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</si>
  <si>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</si>
  <si>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</si>
  <si>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</si>
  <si>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</si>
  <si>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</si>
  <si>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</si>
  <si>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</si>
  <si>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</si>
  <si>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</si>
  <si>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</si>
  <si>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</si>
  <si>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</si>
  <si>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</si>
  <si>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</si>
  <si>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</si>
  <si>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</si>
  <si>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</si>
  <si>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</si>
  <si>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</si>
  <si>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</si>
  <si>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</si>
  <si>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</si>
  <si>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</si>
  <si>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</si>
  <si>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</si>
  <si>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</si>
  <si>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</si>
  <si>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</si>
  <si>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</si>
  <si>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</si>
  <si>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</si>
  <si>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</si>
  <si>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</si>
  <si>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</si>
  <si>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</si>
  <si>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</si>
  <si>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</si>
  <si>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</si>
  <si>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</si>
  <si>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</si>
  <si>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</si>
  <si>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</si>
  <si>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</si>
  <si>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</si>
  <si>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</si>
  <si>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</si>
  <si>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</si>
  <si>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</si>
  <si>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</si>
  <si>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</si>
  <si>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</si>
  <si>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</si>
  <si>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</si>
  <si>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</si>
  <si>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</si>
  <si>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</si>
  <si>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</si>
  <si>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</si>
  <si>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</si>
  <si>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</si>
  <si>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</si>
  <si>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</si>
  <si>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</si>
  <si>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</si>
  <si>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</si>
  <si>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</si>
  <si>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</si>
  <si>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</si>
  <si>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</si>
  <si>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</si>
  <si>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</si>
  <si>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</si>
  <si>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</si>
  <si>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</si>
  <si>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</si>
  <si>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</si>
  <si>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</si>
  <si>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</si>
  <si>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</si>
  <si>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</si>
  <si>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</si>
  <si>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</si>
  <si>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</si>
  <si>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</si>
  <si>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</si>
  <si>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</si>
  <si>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</si>
  <si>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</si>
  <si>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</si>
  <si>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</si>
  <si>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</si>
  <si>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</si>
  <si>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</si>
  <si>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</si>
  <si>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</si>
  <si>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</si>
  <si>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</si>
  <si>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</si>
  <si>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</si>
  <si>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</si>
  <si>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</si>
  <si>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</si>
  <si>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</si>
  <si>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</si>
  <si>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</si>
  <si>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</si>
  <si>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</si>
  <si>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</si>
  <si>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</si>
  <si>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</si>
  <si>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</si>
  <si>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</si>
  <si>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</si>
  <si>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</si>
  <si>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</si>
  <si>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</si>
  <si>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</si>
  <si>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</si>
  <si>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</si>
  <si>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</si>
  <si>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</si>
  <si>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</si>
  <si>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</si>
  <si>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</si>
  <si>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</si>
  <si>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</si>
  <si>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</si>
  <si>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</si>
  <si>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</si>
  <si>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</si>
  <si>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</si>
  <si>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</si>
  <si>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</si>
  <si>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</si>
  <si>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</si>
  <si>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</si>
  <si>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</si>
  <si>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</si>
  <si>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</si>
  <si>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</si>
  <si>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</si>
  <si>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</si>
  <si>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</si>
  <si>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</si>
  <si>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</si>
  <si>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</si>
  <si>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</si>
  <si>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</si>
  <si>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</si>
  <si>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</si>
  <si>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</si>
  <si>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</si>
  <si>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</si>
  <si>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</si>
  <si>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</si>
  <si>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</si>
  <si>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</si>
  <si>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</si>
  <si>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</si>
  <si>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</si>
  <si>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</si>
  <si>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</si>
  <si>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</si>
  <si>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</si>
  <si>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</si>
  <si>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</si>
  <si>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</si>
  <si>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</si>
  <si>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</si>
  <si>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</si>
  <si>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</si>
  <si>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</si>
  <si>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</si>
  <si>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</si>
  <si>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</si>
  <si>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</si>
  <si>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</si>
  <si>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</si>
  <si>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</si>
  <si>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</si>
  <si>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</si>
  <si>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</si>
  <si>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</si>
  <si>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</si>
  <si>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</si>
  <si>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</si>
  <si>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</si>
  <si>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</si>
  <si>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</si>
  <si>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</si>
  <si>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</si>
  <si>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</si>
  <si>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</si>
  <si>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</si>
  <si>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</si>
  <si>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</si>
  <si>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</si>
  <si>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</si>
  <si>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</si>
  <si>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</si>
  <si>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</si>
  <si>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</si>
  <si>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</si>
  <si>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</si>
  <si>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</si>
  <si>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</si>
  <si>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</si>
  <si>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</si>
  <si>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</si>
  <si>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</si>
  <si>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</si>
  <si>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</si>
  <si>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</si>
  <si>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</si>
  <si>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</si>
  <si>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</si>
  <si>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</si>
  <si>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</si>
  <si>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</si>
  <si>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</si>
  <si>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</si>
  <si>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</si>
  <si>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</si>
  <si>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</si>
  <si>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</si>
  <si>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</si>
  <si>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</si>
  <si>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</si>
  <si>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</si>
  <si>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</si>
  <si>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</si>
  <si>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</si>
  <si>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</si>
  <si>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</si>
  <si>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</si>
  <si>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</si>
  <si>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</si>
  <si>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</si>
  <si>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</si>
  <si>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</si>
  <si>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</si>
  <si>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</si>
  <si>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</si>
  <si>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</si>
  <si>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</si>
  <si>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</si>
  <si>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</si>
  <si>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</si>
  <si>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</si>
  <si>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</si>
  <si>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</si>
  <si>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</si>
  <si>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</si>
  <si>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</si>
  <si>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</si>
  <si>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</si>
  <si>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</si>
  <si>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</si>
  <si>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</si>
  <si>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</si>
  <si>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</si>
  <si>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</si>
  <si>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</si>
  <si>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</si>
  <si>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</si>
  <si>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</si>
  <si>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</si>
  <si>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</si>
  <si>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</si>
  <si>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</si>
  <si>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</si>
  <si>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</si>
  <si>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</si>
  <si>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</si>
  <si>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</si>
  <si>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</si>
  <si>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</si>
  <si>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</si>
  <si>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</si>
  <si>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</si>
  <si>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</si>
  <si>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</si>
  <si>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</si>
  <si>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</si>
  <si>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</si>
  <si>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</si>
  <si>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</si>
  <si>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</si>
  <si>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</si>
  <si>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</si>
  <si>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</si>
  <si>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</si>
  <si>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</si>
  <si>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</si>
  <si>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</si>
  <si>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</si>
  <si>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</si>
  <si>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</si>
  <si>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</si>
  <si>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</si>
  <si>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</si>
  <si>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</si>
  <si>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</si>
  <si>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</si>
  <si>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</si>
  <si>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</si>
  <si>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</si>
  <si>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</si>
  <si>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</si>
  <si>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</si>
  <si>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</si>
  <si>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</si>
  <si>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</si>
  <si>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</si>
  <si>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</si>
  <si>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</si>
  <si>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</si>
  <si>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</si>
  <si>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</si>
  <si>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</si>
  <si>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</si>
  <si>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</si>
  <si>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</si>
  <si>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</si>
  <si>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</si>
  <si>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</si>
  <si>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</si>
  <si>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</si>
  <si>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</si>
  <si>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</si>
  <si>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</si>
  <si>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</si>
  <si>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</si>
  <si>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</si>
  <si>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</si>
  <si>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</si>
  <si>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</si>
  <si>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</si>
  <si>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</si>
  <si>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</si>
  <si>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</si>
  <si>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</si>
  <si>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</si>
  <si>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</si>
  <si>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</si>
  <si>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</si>
  <si>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</si>
  <si>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</si>
  <si>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</si>
  <si>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</si>
  <si>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</si>
  <si>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</si>
  <si>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</si>
  <si>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</si>
  <si>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</si>
  <si>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</si>
  <si>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</si>
  <si>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</si>
  <si>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</si>
  <si>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</si>
  <si>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</si>
  <si>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</si>
  <si>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</si>
  <si>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</si>
  <si>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</si>
  <si>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</si>
  <si>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</si>
  <si>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</si>
  <si>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</si>
  <si>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</si>
  <si>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</si>
  <si>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</si>
  <si>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</si>
  <si>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</si>
  <si>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</si>
  <si>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</si>
  <si>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</si>
  <si>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</si>
  <si>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</si>
  <si>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</si>
  <si>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</si>
  <si>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</si>
  <si>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</si>
  <si>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</si>
  <si>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</si>
  <si>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</si>
  <si>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</si>
  <si>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</si>
  <si>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</si>
  <si>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</si>
  <si>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</si>
  <si>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</si>
  <si>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</si>
  <si>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</si>
  <si>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</si>
  <si>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</si>
  <si>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</si>
  <si>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</si>
  <si>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</si>
  <si>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</si>
  <si>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</si>
  <si>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</si>
  <si>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</si>
  <si>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</si>
  <si>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</si>
  <si>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</si>
  <si>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</si>
  <si>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</si>
  <si>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</si>
  <si>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</si>
  <si>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</si>
  <si>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</si>
  <si>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</si>
  <si>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</si>
  <si>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</si>
  <si>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</si>
  <si>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</si>
  <si>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</si>
  <si>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</si>
  <si>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</si>
  <si>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</si>
  <si>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</si>
  <si>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</si>
  <si>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</si>
  <si>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</si>
  <si>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</si>
  <si>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</si>
  <si>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</si>
  <si>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</si>
  <si>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</si>
  <si>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</si>
  <si>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</si>
  <si>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</si>
  <si>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</si>
  <si>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</si>
  <si>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</si>
  <si>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</si>
  <si>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</si>
  <si>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</si>
  <si>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</si>
  <si>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</si>
  <si>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</si>
  <si>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</si>
  <si>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</si>
  <si>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</si>
  <si>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</si>
  <si>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</si>
  <si>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</si>
  <si>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</si>
  <si>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</si>
  <si>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</si>
  <si>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</si>
  <si>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</si>
  <si>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</si>
  <si>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</si>
  <si>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</si>
  <si>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</si>
  <si>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</si>
  <si>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</si>
  <si>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</si>
  <si>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</si>
  <si>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</si>
  <si>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</si>
  <si>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</si>
  <si>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</si>
  <si>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</si>
  <si>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</si>
  <si>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</si>
  <si>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</si>
  <si>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</si>
  <si>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</si>
  <si>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</si>
  <si>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</si>
  <si>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</si>
  <si>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</si>
  <si>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</si>
  <si>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</si>
  <si>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</si>
  <si>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</si>
  <si>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</si>
  <si>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</si>
  <si>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</si>
  <si>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</si>
  <si>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</si>
  <si>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</si>
  <si>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</si>
  <si>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</si>
  <si>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</si>
  <si>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</si>
  <si>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</si>
  <si>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</si>
  <si>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</si>
  <si>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</si>
  <si>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</si>
  <si>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</si>
  <si>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</si>
  <si>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</si>
  <si>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</si>
  <si>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</si>
  <si>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</si>
  <si>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</si>
  <si>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</si>
  <si>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</si>
  <si>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</si>
  <si>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</si>
  <si>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</si>
  <si>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</si>
  <si>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</si>
  <si>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</si>
  <si>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</si>
  <si>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</si>
  <si>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</si>
  <si>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</si>
  <si>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</si>
  <si>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</si>
  <si>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</si>
  <si>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</si>
  <si>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</si>
  <si>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</si>
  <si>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</si>
  <si>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</si>
  <si>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</si>
  <si>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</si>
  <si>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</si>
  <si>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</si>
  <si>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</si>
  <si>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</si>
  <si>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</si>
  <si>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</si>
  <si>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</si>
  <si>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</si>
  <si>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</si>
  <si>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</si>
  <si>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</si>
  <si>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</si>
  <si>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</si>
  <si>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</si>
  <si>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</si>
  <si>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</si>
  <si>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</si>
  <si>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</si>
  <si>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</si>
  <si>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</si>
  <si>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</si>
  <si>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</si>
  <si>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</si>
  <si>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</si>
  <si>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</si>
  <si>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</si>
  <si>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</si>
  <si>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</si>
  <si>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</si>
  <si>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</si>
  <si>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</si>
  <si>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</si>
  <si>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</si>
  <si>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</si>
  <si>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</si>
  <si>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</si>
  <si>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</si>
  <si>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</si>
  <si>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</si>
  <si>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</si>
  <si>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</si>
  <si>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</si>
  <si>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</si>
  <si>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</si>
  <si>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</si>
  <si>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</si>
  <si>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</si>
  <si>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</si>
  <si>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</si>
  <si>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</si>
  <si>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</si>
  <si>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</si>
  <si>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</si>
  <si>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</si>
  <si>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</si>
  <si>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</si>
  <si>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</si>
  <si>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</si>
  <si>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</si>
  <si>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</si>
  <si>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</si>
  <si>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</si>
  <si>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</si>
  <si>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</si>
  <si>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</si>
  <si>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</si>
  <si>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</si>
  <si>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</si>
  <si>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</si>
  <si>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</si>
  <si>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</si>
  <si>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</si>
  <si>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</si>
  <si>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</si>
  <si>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</si>
  <si>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</si>
  <si>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</si>
  <si>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</si>
  <si>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</si>
  <si>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</si>
  <si>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</si>
  <si>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</si>
  <si>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</si>
  <si>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</si>
  <si>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</si>
  <si>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</si>
  <si>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</si>
  <si>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</si>
  <si>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</si>
  <si>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</si>
  <si>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</si>
  <si>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</si>
  <si>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</si>
  <si>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</si>
  <si>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</si>
  <si>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</si>
  <si>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</si>
  <si>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</si>
  <si>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</si>
  <si>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</si>
  <si>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</si>
  <si>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</si>
  <si>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</si>
  <si>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</si>
  <si>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</si>
  <si>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</si>
  <si>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</si>
  <si>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</si>
  <si>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</si>
  <si>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</si>
  <si>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</si>
  <si>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</si>
  <si>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</si>
  <si>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</si>
  <si>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</si>
  <si>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</si>
  <si>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</si>
  <si>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</si>
  <si>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</si>
  <si>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</si>
  <si>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</si>
  <si>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</si>
  <si>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</si>
  <si>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</si>
  <si>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</si>
  <si>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</si>
  <si>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</si>
  <si>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</si>
  <si>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</si>
  <si>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</si>
  <si>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</si>
  <si>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</si>
  <si>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</si>
  <si>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</si>
  <si>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</si>
  <si>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</si>
  <si>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</si>
  <si>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</si>
  <si>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</si>
  <si>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</si>
  <si>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</si>
  <si>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</si>
  <si>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</si>
  <si>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</si>
  <si>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</si>
  <si>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</si>
  <si>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</si>
  <si>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</si>
  <si>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</si>
  <si>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</si>
  <si>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</si>
  <si>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</si>
  <si>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</si>
  <si>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</si>
  <si>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</si>
  <si>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</si>
  <si>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</si>
  <si>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</si>
  <si>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</si>
  <si>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</si>
  <si>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</si>
  <si>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</si>
  <si>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</si>
  <si>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</si>
  <si>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</si>
  <si>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</si>
  <si>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</si>
  <si>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</si>
  <si>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</si>
  <si>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</si>
  <si>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</si>
  <si>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</si>
  <si>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</si>
  <si>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</si>
  <si>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</si>
  <si>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</si>
  <si>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</si>
  <si>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</si>
  <si>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</si>
  <si>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</si>
  <si>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</si>
  <si>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</si>
  <si>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</si>
  <si>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</si>
  <si>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</si>
  <si>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</si>
  <si>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</si>
  <si>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</si>
  <si>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</si>
  <si>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</si>
  <si>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</si>
  <si>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</si>
  <si>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</si>
  <si>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</si>
  <si>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</si>
  <si>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</si>
  <si>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</si>
  <si>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</si>
  <si>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</si>
  <si>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</si>
  <si>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</si>
  <si>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</si>
  <si>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</si>
  <si>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</si>
  <si>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</si>
  <si>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</si>
  <si>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</si>
  <si>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</si>
  <si>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</si>
  <si>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</si>
  <si>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</si>
  <si>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</si>
  <si>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</si>
  <si>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</si>
  <si>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</si>
  <si>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</si>
  <si>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</si>
  <si>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</si>
  <si>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</si>
  <si>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</si>
  <si>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</si>
  <si>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</si>
  <si>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</si>
  <si>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</si>
  <si>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</si>
  <si>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</si>
  <si>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</si>
  <si>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</si>
  <si>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</si>
  <si>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</si>
  <si>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</si>
  <si>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</si>
  <si>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</si>
  <si>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</si>
  <si>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</si>
  <si>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</si>
  <si>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</si>
  <si>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</si>
  <si>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</si>
  <si>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</si>
  <si>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</si>
  <si>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</si>
  <si>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</si>
  <si>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</si>
  <si>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</si>
  <si>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</si>
  <si>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</si>
  <si>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</si>
  <si>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</si>
  <si>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</si>
  <si>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</si>
  <si>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</si>
  <si>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</si>
  <si>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</si>
  <si>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</si>
  <si>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</si>
  <si>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</si>
  <si>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</si>
  <si>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</si>
  <si>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</si>
  <si>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</si>
  <si>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</si>
  <si>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</si>
  <si>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</si>
  <si>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</si>
  <si>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</si>
  <si>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</si>
  <si>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</si>
  <si>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</si>
  <si>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</si>
  <si>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</si>
  <si>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</si>
  <si>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</si>
  <si>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</si>
  <si>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</si>
  <si>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</si>
  <si>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</si>
  <si>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</si>
  <si>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</si>
  <si>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</si>
  <si>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</si>
  <si>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</si>
  <si>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</si>
  <si>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</si>
  <si>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</si>
  <si>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</si>
  <si>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</si>
  <si>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</si>
  <si>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</si>
  <si>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</si>
  <si>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</si>
  <si>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</si>
  <si>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</si>
  <si>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</si>
  <si>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</si>
  <si>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</si>
  <si>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</si>
  <si>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</si>
  <si>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</si>
  <si>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</si>
  <si>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</si>
  <si>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</si>
  <si>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</si>
  <si>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</si>
  <si>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</si>
  <si>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</si>
  <si>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</si>
  <si>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</si>
  <si>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</si>
  <si>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</si>
  <si>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</si>
  <si>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</si>
  <si>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</si>
  <si>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</si>
  <si>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</si>
  <si>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</si>
  <si>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</si>
  <si>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</si>
  <si>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</si>
  <si>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</si>
  <si>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</si>
  <si>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</si>
  <si>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</si>
  <si>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</si>
  <si>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</si>
  <si>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</si>
  <si>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</si>
  <si>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</si>
  <si>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</si>
  <si>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</si>
  <si>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</si>
  <si>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</si>
  <si>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</si>
  <si>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</si>
  <si>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</si>
  <si>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</si>
  <si>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</si>
  <si>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</si>
  <si>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</si>
  <si>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</si>
  <si>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</si>
  <si>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</si>
  <si>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</si>
  <si>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</si>
  <si>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</si>
  <si>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</si>
  <si>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</si>
  <si>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</si>
  <si>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</si>
  <si>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</si>
  <si>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</si>
  <si>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</si>
  <si>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</si>
  <si>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</si>
  <si>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</si>
  <si>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</si>
  <si>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</si>
  <si>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</si>
  <si>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</si>
  <si>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</si>
  <si>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</si>
  <si>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</si>
  <si>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</si>
  <si>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</si>
  <si>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</si>
  <si>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</si>
  <si>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</si>
  <si>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</si>
  <si>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</si>
  <si>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</si>
  <si>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</si>
  <si>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</si>
  <si>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</si>
  <si>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</si>
  <si>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</si>
  <si>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</si>
  <si>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</si>
  <si>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</si>
  <si>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</si>
  <si>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</si>
  <si>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</si>
  <si>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</si>
  <si>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</si>
  <si>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</si>
  <si>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</si>
  <si>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</si>
  <si>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</si>
  <si>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</si>
  <si>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</si>
  <si>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</si>
  <si>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</si>
  <si>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</si>
  <si>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</si>
  <si>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</si>
  <si>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</si>
  <si>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</si>
  <si>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</si>
  <si>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</si>
  <si>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</si>
  <si>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</si>
  <si>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</si>
  <si>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</si>
  <si>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</si>
  <si>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</si>
  <si>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</si>
  <si>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</si>
  <si>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</si>
  <si>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</si>
  <si>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</si>
  <si>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</si>
  <si>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</si>
  <si>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</si>
  <si>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</si>
  <si>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</si>
  <si>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</si>
  <si>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</si>
  <si>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</si>
  <si>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</si>
  <si>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</si>
  <si>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</si>
  <si>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</si>
  <si>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</si>
  <si>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</si>
  <si>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</si>
  <si>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</si>
  <si>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</si>
  <si>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</si>
  <si>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</si>
  <si>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</si>
  <si>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</si>
  <si>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</si>
  <si>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</si>
  <si>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</si>
  <si>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</si>
  <si>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</si>
  <si>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</si>
  <si>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</si>
  <si>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</si>
  <si>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</si>
  <si>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</si>
  <si>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</si>
  <si>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</si>
  <si>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</si>
  <si>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</si>
  <si>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</si>
  <si>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</si>
  <si>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</si>
  <si>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</si>
  <si>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</si>
  <si>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</si>
  <si>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</si>
  <si>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</si>
  <si>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</si>
  <si>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</si>
  <si>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</si>
  <si>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</si>
  <si>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</si>
  <si>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</si>
  <si>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</si>
  <si>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</si>
  <si>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</si>
  <si>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</si>
  <si>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</si>
  <si>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</si>
  <si>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</si>
  <si>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</si>
  <si>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</si>
  <si>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</si>
  <si>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</si>
  <si>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</si>
  <si>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</si>
  <si>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</si>
  <si>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</si>
  <si>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</si>
  <si>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</si>
  <si>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</si>
  <si>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</si>
  <si>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</si>
  <si>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</si>
  <si>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</si>
  <si>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</si>
  <si>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</si>
  <si>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</si>
  <si>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</si>
  <si>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</si>
  <si>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</si>
  <si>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</si>
  <si>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</si>
  <si>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</si>
  <si>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</si>
  <si>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</si>
  <si>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</si>
  <si>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</si>
  <si>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</si>
  <si>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</si>
  <si>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</si>
  <si>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</si>
  <si>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</si>
  <si>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</si>
  <si>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</si>
  <si>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</si>
  <si>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</si>
  <si>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</si>
  <si>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</si>
  <si>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</si>
  <si>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</si>
  <si>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</si>
  <si>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</si>
  <si>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</si>
  <si>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</si>
  <si>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</si>
  <si>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</si>
  <si>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</si>
  <si>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</si>
  <si>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</si>
  <si>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</si>
  <si>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</si>
  <si>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</si>
  <si>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</si>
  <si>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</si>
  <si>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</si>
  <si>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</si>
  <si>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</si>
  <si>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</si>
  <si>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</si>
  <si>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</si>
  <si>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</si>
  <si>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</si>
  <si>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</si>
  <si>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</si>
  <si>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</si>
  <si>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</si>
  <si>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</si>
  <si>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</si>
  <si>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</si>
  <si>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</si>
  <si>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</si>
  <si>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</si>
  <si>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</si>
  <si>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</si>
  <si>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</si>
  <si>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</si>
  <si>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</si>
  <si>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</si>
  <si>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</si>
  <si>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</si>
  <si>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</si>
  <si>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</si>
  <si>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</si>
  <si>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</si>
  <si>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</si>
  <si>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</si>
  <si>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</si>
  <si>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</si>
  <si>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</si>
  <si>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</si>
  <si>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</si>
  <si>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</si>
  <si>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</si>
  <si>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</si>
  <si>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</si>
  <si>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</si>
  <si>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</si>
  <si>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</si>
  <si>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</si>
  <si>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</si>
  <si>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</si>
  <si>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</si>
  <si>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</si>
  <si>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</si>
  <si>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</si>
  <si>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</si>
  <si>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</si>
  <si>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</si>
  <si>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</si>
  <si>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</si>
  <si>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</si>
  <si>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</si>
  <si>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</si>
  <si>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</si>
  <si>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</si>
  <si>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</si>
  <si>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</si>
  <si>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</si>
  <si>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</si>
  <si>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</si>
  <si>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</si>
  <si>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</si>
  <si>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</si>
  <si>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</si>
  <si>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</si>
  <si>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</si>
  <si>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</si>
  <si>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</si>
  <si>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</si>
  <si>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</si>
  <si>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</si>
  <si>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</si>
  <si>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</si>
  <si>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</si>
  <si>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</si>
  <si>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</si>
  <si>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</si>
  <si>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</si>
  <si>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</si>
  <si>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</si>
  <si>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</si>
  <si>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</si>
  <si>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</si>
  <si>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</si>
  <si>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</si>
  <si>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</si>
  <si>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</si>
  <si>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</si>
  <si>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</si>
  <si>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</si>
  <si>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</si>
  <si>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</si>
  <si>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</si>
  <si>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</si>
  <si>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</si>
  <si>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</si>
  <si>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</si>
  <si>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</si>
  <si>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</si>
  <si>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</si>
  <si>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</si>
  <si>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</si>
  <si>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</si>
  <si>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</si>
  <si>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</si>
  <si>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</si>
  <si>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</si>
  <si>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</si>
  <si>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</si>
  <si>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</si>
  <si>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</si>
  <si>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</si>
  <si>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</si>
  <si>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</si>
  <si>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</si>
  <si>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</si>
  <si>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</si>
  <si>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</si>
  <si>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</si>
  <si>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</si>
  <si>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</si>
  <si>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</si>
  <si>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</si>
  <si>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</si>
  <si>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</si>
  <si>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</si>
  <si>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</si>
  <si>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</si>
  <si>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</si>
  <si>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</si>
  <si>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</si>
  <si>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</si>
  <si>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</si>
  <si>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</si>
  <si>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</si>
  <si>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</si>
  <si>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</si>
  <si>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</si>
  <si>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</si>
  <si>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</si>
  <si>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</si>
  <si>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</si>
  <si>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</si>
  <si>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</si>
  <si>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</si>
  <si>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</si>
  <si>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</si>
  <si>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</si>
  <si>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</si>
  <si>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</si>
  <si>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</si>
  <si>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</si>
  <si>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</si>
  <si>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</si>
  <si>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</si>
  <si>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</si>
  <si>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</si>
  <si>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</si>
  <si>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</si>
  <si>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</si>
  <si>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</si>
  <si>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</si>
  <si>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</si>
  <si>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</si>
  <si>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</si>
  <si>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</si>
  <si>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</si>
  <si>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</si>
  <si>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</si>
  <si>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</si>
  <si>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</si>
  <si>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</si>
  <si>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</si>
  <si>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</si>
  <si>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</si>
  <si>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</si>
  <si>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</si>
  <si>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</si>
  <si>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</si>
  <si>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</si>
  <si>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</si>
  <si>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</si>
  <si>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</si>
  <si>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</si>
  <si>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</si>
  <si>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</si>
  <si>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</si>
  <si>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</si>
  <si>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</si>
  <si>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</si>
  <si>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</si>
  <si>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</si>
  <si>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</si>
  <si>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</si>
  <si>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</si>
  <si>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</si>
  <si>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</si>
  <si>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</si>
  <si>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</si>
  <si>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</si>
  <si>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</si>
  <si>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</si>
  <si>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</si>
  <si>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</si>
  <si>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</si>
  <si>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</si>
  <si>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</si>
  <si>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</si>
  <si>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</si>
  <si>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</si>
  <si>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</si>
  <si>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</si>
  <si>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</si>
  <si>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</si>
  <si>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</si>
  <si>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</si>
  <si>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</si>
  <si>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</si>
  <si>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</si>
  <si>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</si>
  <si>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</si>
  <si>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</si>
  <si>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</si>
  <si>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</si>
  <si>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</si>
  <si>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</si>
  <si>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</si>
  <si>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</si>
  <si>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</si>
  <si>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</si>
  <si>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</si>
  <si>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</si>
  <si>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</si>
  <si>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</si>
  <si>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</si>
  <si>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</si>
  <si>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</si>
  <si>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</si>
  <si>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</si>
  <si>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</si>
  <si>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</si>
  <si>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</si>
  <si>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</si>
  <si>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</si>
  <si>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</si>
  <si>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</si>
  <si>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</si>
  <si>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</si>
  <si>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</si>
  <si>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</si>
  <si>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</si>
  <si>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</si>
  <si>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</si>
  <si>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</si>
  <si>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</si>
  <si>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</si>
  <si>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</si>
  <si>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</si>
  <si>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</si>
  <si>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</si>
  <si>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</si>
  <si>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</si>
  <si>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</si>
  <si>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</si>
  <si>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</si>
  <si>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</si>
  <si>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</si>
  <si>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</si>
  <si>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</si>
  <si>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</si>
  <si>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</si>
  <si>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</si>
  <si>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</si>
  <si>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</si>
  <si>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</si>
  <si>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</si>
  <si>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</si>
  <si>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</si>
  <si>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</si>
  <si>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</si>
  <si>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</si>
  <si>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</si>
  <si>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</si>
  <si>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</si>
  <si>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</si>
  <si>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</si>
  <si>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</si>
  <si>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</si>
  <si>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</si>
  <si>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</si>
  <si>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</si>
  <si>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</si>
  <si>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</si>
  <si>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</si>
  <si>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</si>
  <si>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</si>
  <si>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</si>
  <si>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</si>
  <si>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</si>
  <si>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</si>
  <si>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</si>
  <si>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</si>
  <si>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</si>
  <si>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</si>
  <si>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</si>
  <si>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</si>
  <si>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</si>
  <si>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</si>
  <si>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</si>
  <si>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</si>
  <si>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</si>
  <si>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</si>
  <si>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</si>
  <si>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</si>
  <si>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</si>
  <si>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</si>
  <si>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</si>
  <si>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</si>
  <si>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</si>
  <si>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</si>
  <si>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</si>
  <si>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</si>
  <si>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</si>
  <si>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</si>
  <si>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</si>
  <si>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</si>
  <si>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</si>
  <si>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</si>
  <si>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</si>
  <si>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</si>
  <si>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</si>
  <si>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</si>
  <si>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</si>
  <si>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</si>
  <si>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</si>
  <si>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</si>
  <si>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</si>
  <si>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</si>
  <si>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</si>
  <si>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</si>
  <si>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</si>
  <si>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</si>
  <si>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</si>
  <si>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</si>
  <si>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</si>
  <si>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</si>
  <si>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</si>
  <si>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</si>
  <si>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</si>
  <si>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</si>
  <si>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</si>
  <si>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</si>
  <si>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</si>
  <si>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</si>
  <si>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</si>
  <si>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</si>
  <si>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</si>
  <si>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</si>
  <si>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</si>
  <si>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</si>
  <si>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</si>
  <si>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</si>
  <si>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</si>
  <si>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</si>
  <si>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</si>
  <si>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</si>
  <si>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</si>
  <si>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</si>
  <si>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</si>
  <si>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</si>
  <si>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</si>
  <si>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</si>
  <si>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</si>
  <si>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</si>
  <si>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</si>
  <si>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</si>
  <si>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</si>
  <si>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</si>
  <si>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</si>
  <si>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</si>
  <si>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</si>
  <si>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</si>
  <si>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</si>
  <si>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</si>
  <si>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</si>
  <si>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</si>
  <si>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</si>
  <si>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</si>
  <si>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</si>
  <si>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</si>
  <si>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</si>
  <si>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</si>
  <si>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</si>
  <si>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</si>
  <si>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</si>
  <si>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</si>
  <si>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</si>
  <si>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</si>
  <si>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</si>
  <si>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</si>
  <si>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</si>
  <si>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</si>
  <si>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</si>
  <si>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</si>
  <si>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</si>
  <si>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</si>
  <si>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</si>
  <si>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</si>
  <si>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</si>
  <si>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</si>
  <si>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</si>
  <si>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</si>
  <si>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</si>
  <si>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</si>
  <si>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</si>
  <si>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</si>
  <si>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</si>
  <si>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</si>
  <si>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</si>
  <si>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</si>
  <si>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</si>
  <si>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</si>
  <si>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</si>
  <si>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</si>
  <si>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</si>
  <si>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</si>
  <si>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</si>
  <si>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</si>
  <si>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</si>
  <si>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</si>
  <si>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</si>
  <si>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</si>
  <si>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</si>
  <si>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</si>
  <si>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</si>
  <si>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</si>
  <si>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</si>
  <si>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</si>
  <si>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</si>
  <si>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</si>
  <si>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</si>
  <si>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</si>
  <si>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</si>
  <si>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</si>
  <si>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</si>
  <si>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</si>
  <si>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</si>
  <si>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</si>
  <si>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</si>
  <si>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</si>
  <si>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</si>
  <si>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</si>
  <si>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</si>
  <si>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</si>
  <si>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</si>
  <si>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</si>
  <si>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</si>
  <si>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</si>
  <si>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</si>
  <si>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</si>
  <si>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</si>
  <si>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</si>
  <si>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</si>
  <si>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</si>
  <si>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</si>
  <si>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</si>
  <si>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</si>
  <si>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</si>
  <si>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</si>
  <si>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</si>
  <si>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</si>
  <si>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</si>
  <si>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</si>
  <si>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</si>
  <si>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</si>
  <si>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</si>
  <si>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</si>
  <si>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</si>
  <si>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</si>
  <si>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</si>
  <si>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</si>
  <si>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</si>
  <si>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</si>
  <si>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</si>
  <si>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</si>
  <si>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</si>
  <si>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</si>
  <si>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</si>
  <si>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</si>
  <si>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</si>
  <si>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</si>
  <si>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</si>
  <si>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</si>
  <si>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</si>
  <si>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</si>
  <si>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</si>
  <si>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</si>
  <si>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</si>
  <si>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</si>
  <si>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</si>
  <si>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</si>
  <si>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</si>
  <si>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</si>
  <si>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</si>
  <si>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</si>
  <si>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</si>
  <si>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</si>
  <si>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</si>
  <si>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</si>
  <si>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</si>
  <si>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</si>
  <si>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</si>
  <si>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</si>
  <si>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</si>
  <si>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</si>
  <si>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</si>
  <si>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</si>
  <si>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</si>
  <si>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</si>
  <si>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</si>
  <si>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</si>
  <si>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</si>
  <si>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</si>
  <si>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</si>
  <si>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</si>
  <si>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</si>
  <si>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</si>
  <si>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</si>
  <si>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</si>
  <si>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</si>
  <si>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</si>
  <si>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</si>
  <si>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</si>
  <si>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</si>
  <si>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</si>
  <si>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</si>
  <si>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</si>
  <si>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</si>
  <si>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</si>
  <si>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</si>
  <si>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</si>
  <si>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</si>
  <si>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</si>
  <si>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</si>
  <si>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</si>
  <si>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</si>
  <si>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</si>
  <si>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</si>
  <si>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</si>
  <si>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</si>
  <si>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</si>
  <si>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</si>
  <si>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</si>
  <si>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</si>
  <si>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</si>
  <si>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</si>
  <si>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</si>
  <si>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</si>
  <si>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</si>
  <si>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</si>
  <si>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</si>
  <si>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</si>
  <si>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</si>
  <si>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</si>
  <si>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</si>
  <si>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</si>
  <si>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</si>
  <si>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</si>
  <si>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</si>
  <si>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</si>
  <si>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</si>
  <si>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</si>
  <si>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</si>
  <si>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</si>
  <si>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</si>
  <si>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</si>
  <si>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</si>
  <si>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</si>
  <si>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</si>
  <si>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</si>
  <si>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</si>
  <si>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</si>
  <si>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</si>
  <si>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</si>
  <si>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</si>
  <si>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</si>
  <si>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</si>
  <si>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</si>
  <si>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</si>
  <si>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</si>
  <si>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</si>
  <si>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</si>
  <si>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</si>
  <si>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</si>
  <si>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</si>
  <si>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</si>
  <si>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</si>
  <si>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</si>
  <si>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</si>
  <si>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</si>
  <si>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</si>
  <si>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</si>
  <si>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</si>
  <si>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</si>
  <si>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</si>
  <si>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</si>
  <si>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</si>
  <si>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</si>
  <si>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</si>
  <si>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</si>
  <si>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</si>
  <si>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</si>
  <si>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</si>
  <si>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</si>
  <si>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</si>
  <si>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</si>
  <si>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</si>
  <si>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</si>
  <si>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</si>
  <si>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</si>
  <si>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</si>
  <si>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</si>
  <si>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</si>
  <si>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</si>
  <si>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</si>
  <si>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</si>
  <si>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</si>
  <si>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</si>
  <si>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</si>
  <si>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</si>
  <si>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</si>
  <si>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</si>
  <si>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</si>
  <si>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</si>
  <si>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</si>
  <si>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</si>
  <si>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</si>
  <si>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</si>
  <si>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</si>
  <si>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</si>
  <si>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</si>
  <si>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</si>
  <si>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</si>
  <si>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</si>
  <si>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</si>
  <si>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</si>
  <si>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</si>
  <si>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</si>
  <si>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</si>
  <si>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</si>
  <si>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</si>
  <si>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</si>
  <si>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</si>
  <si>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</si>
  <si>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</si>
  <si>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</si>
  <si>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</si>
  <si>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</si>
  <si>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</si>
  <si>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</si>
  <si>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</si>
  <si>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</si>
  <si>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</si>
  <si>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</si>
  <si>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</si>
  <si>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</si>
  <si>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</si>
  <si>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</si>
  <si>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</si>
  <si>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</si>
  <si>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</si>
  <si>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</si>
  <si>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</si>
  <si>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</si>
  <si>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</si>
  <si>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</si>
  <si>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</si>
  <si>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</si>
  <si>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</si>
  <si>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</si>
  <si>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</si>
  <si>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</si>
  <si>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</si>
  <si>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</si>
  <si>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</si>
  <si>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</si>
  <si>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</si>
  <si>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</si>
  <si>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</si>
  <si>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</si>
  <si>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</si>
  <si>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</si>
  <si>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</si>
  <si>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</si>
  <si>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</si>
  <si>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</si>
  <si>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</si>
  <si>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</si>
  <si>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</si>
  <si>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</si>
  <si>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</si>
  <si>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</si>
  <si>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</si>
  <si>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</si>
  <si>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</si>
  <si>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</si>
  <si>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</si>
  <si>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</si>
  <si>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</si>
  <si>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</si>
  <si>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</si>
  <si>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</si>
  <si>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</si>
  <si>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</si>
  <si>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</si>
  <si>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</si>
  <si>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</si>
  <si>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</si>
  <si>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</si>
  <si>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</si>
  <si>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</si>
  <si>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</si>
  <si>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</si>
  <si>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</si>
  <si>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</si>
  <si>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</si>
  <si>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</si>
  <si>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</si>
  <si>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</si>
  <si>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</si>
  <si>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</si>
  <si>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</si>
  <si>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</si>
  <si>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</si>
  <si>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</si>
  <si>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</si>
  <si>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</si>
  <si>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</si>
  <si>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</si>
  <si>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</si>
  <si>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</si>
  <si>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</si>
  <si>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</si>
  <si>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</si>
  <si>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</si>
  <si>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</si>
  <si>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</si>
  <si>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</si>
  <si>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</si>
  <si>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</si>
  <si>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</si>
  <si>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</si>
  <si>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</si>
  <si>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</si>
  <si>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</si>
  <si>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</si>
  <si>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</si>
  <si>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</si>
  <si>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</si>
  <si>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</si>
  <si>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</si>
  <si>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</si>
  <si>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</si>
  <si>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</si>
  <si>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</si>
  <si>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</si>
  <si>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</si>
  <si>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</si>
  <si>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</si>
  <si>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</si>
  <si>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</si>
  <si>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</si>
  <si>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</si>
  <si>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</si>
  <si>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</si>
  <si>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</si>
  <si>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</si>
  <si>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</si>
  <si>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</si>
  <si>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</si>
  <si>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</si>
  <si>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</si>
  <si>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</si>
  <si>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</si>
  <si>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</si>
  <si>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</si>
  <si>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</si>
  <si>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</si>
  <si>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</si>
  <si>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</si>
  <si>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</si>
  <si>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</si>
  <si>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</si>
  <si>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</si>
  <si>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</si>
  <si>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</si>
  <si>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</si>
  <si>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</si>
  <si>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</si>
  <si>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</si>
  <si>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</si>
  <si>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</si>
  <si>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</si>
  <si>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</si>
  <si>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</si>
  <si>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</si>
  <si>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</si>
  <si>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</si>
  <si>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</si>
  <si>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</si>
  <si>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</si>
  <si>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</si>
  <si>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</si>
  <si>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</si>
  <si>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</si>
  <si>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</si>
  <si>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</si>
  <si>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</si>
  <si>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</si>
  <si>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</si>
  <si>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</si>
  <si>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</si>
  <si>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</si>
  <si>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</si>
  <si>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</si>
  <si>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</si>
  <si>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</si>
  <si>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</si>
  <si>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</si>
  <si>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</si>
  <si>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</si>
  <si>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</si>
  <si>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</si>
  <si>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</si>
  <si>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</si>
  <si>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</si>
  <si>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</si>
  <si>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</si>
  <si>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</si>
  <si>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</si>
  <si>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</si>
  <si>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</si>
  <si>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</si>
  <si>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</si>
  <si>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</si>
  <si>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</si>
  <si>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</si>
  <si>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</si>
  <si>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</si>
  <si>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</si>
  <si>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</si>
  <si>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</si>
  <si>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</si>
  <si>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</si>
  <si>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</si>
  <si>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</si>
  <si>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</si>
  <si>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</si>
  <si>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</si>
  <si>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</si>
  <si>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</si>
  <si>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</si>
  <si>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</si>
  <si>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</si>
  <si>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</si>
  <si>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</si>
  <si>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</si>
  <si>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</si>
  <si>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</si>
  <si>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</si>
  <si>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</si>
  <si>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</si>
  <si>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</si>
  <si>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</si>
  <si>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</si>
  <si>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</si>
  <si>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</si>
  <si>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</si>
  <si>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</si>
  <si>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</si>
  <si>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</si>
  <si>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</si>
  <si>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</si>
  <si>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</si>
  <si>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</si>
  <si>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</si>
  <si>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</si>
  <si>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</si>
  <si>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</si>
  <si>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</si>
  <si>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</si>
  <si>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</si>
  <si>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</si>
  <si>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</si>
  <si>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</si>
  <si>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</si>
  <si>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</si>
  <si>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</si>
  <si>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</si>
  <si>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</si>
  <si>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</si>
  <si>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</si>
  <si>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</si>
  <si>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</si>
  <si>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</si>
  <si>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</si>
  <si>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</si>
  <si>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</si>
  <si>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</si>
  <si>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</si>
  <si>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</si>
  <si>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</si>
  <si>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</si>
  <si>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</si>
  <si>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</si>
  <si>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</si>
  <si>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</si>
  <si>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</si>
  <si>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</si>
  <si>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</si>
  <si>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</si>
  <si>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</si>
  <si>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</si>
  <si>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</si>
  <si>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</si>
  <si>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</si>
  <si>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</si>
  <si>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</si>
  <si>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</si>
  <si>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</si>
  <si>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</si>
  <si>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</si>
  <si>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</si>
  <si>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</si>
  <si>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</si>
  <si>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</si>
  <si>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</si>
  <si>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</si>
  <si>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</si>
  <si>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</si>
  <si>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</si>
  <si>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</si>
  <si>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</si>
  <si>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</si>
  <si>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</si>
  <si>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</si>
  <si>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</si>
  <si>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</si>
  <si>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</si>
  <si>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</si>
  <si>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</si>
  <si>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</si>
  <si>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</si>
  <si>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</si>
  <si>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</si>
  <si>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</si>
  <si>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</si>
  <si>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</si>
  <si>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</si>
  <si>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</si>
  <si>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</si>
  <si>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</si>
  <si>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</si>
  <si>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</si>
  <si>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</si>
  <si>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</si>
  <si>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</si>
  <si>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</si>
  <si>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</si>
  <si>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</si>
  <si>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</si>
  <si>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</si>
  <si>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</si>
  <si>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</si>
  <si>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</si>
  <si>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</si>
  <si>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</si>
  <si>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</si>
  <si>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</si>
  <si>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</si>
  <si>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</si>
  <si>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</si>
  <si>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</si>
  <si>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</si>
  <si>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</si>
  <si>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</si>
  <si>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</si>
  <si>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</si>
  <si>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</si>
  <si>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</si>
  <si>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</si>
  <si>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</si>
  <si>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</si>
  <si>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</si>
  <si>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</si>
  <si>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</si>
  <si>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</si>
  <si>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</si>
  <si>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</si>
  <si>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</si>
  <si>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</si>
  <si>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</si>
  <si>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</si>
  <si>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</si>
  <si>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</si>
  <si>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</si>
  <si>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</si>
  <si>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</si>
  <si>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</si>
  <si>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</si>
  <si>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</si>
  <si>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</si>
  <si>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</si>
  <si>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</si>
  <si>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</si>
  <si>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</si>
  <si>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</si>
  <si>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</si>
  <si>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</si>
  <si>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</si>
  <si>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</si>
  <si>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</si>
  <si>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</si>
  <si>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</si>
  <si>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</si>
  <si>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</si>
  <si>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</si>
  <si>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</si>
  <si>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</si>
  <si>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</si>
  <si>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</si>
  <si>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</si>
  <si>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</si>
  <si>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</si>
  <si>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</si>
  <si>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</si>
  <si>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</si>
  <si>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</si>
  <si>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</si>
  <si>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</si>
  <si>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</si>
  <si>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</si>
  <si>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</si>
  <si>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</si>
  <si>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</si>
  <si>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</si>
  <si>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</si>
  <si>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</si>
  <si>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</si>
  <si>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</si>
  <si>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</si>
  <si>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</si>
  <si>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</si>
  <si>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</si>
  <si>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</si>
  <si>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</si>
  <si>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</si>
  <si>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</si>
  <si>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</si>
  <si>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</si>
  <si>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</si>
  <si>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</si>
  <si>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</si>
  <si>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</si>
  <si>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</si>
  <si>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</si>
  <si>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</si>
  <si>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</si>
  <si>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</si>
  <si>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</si>
  <si>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</si>
  <si>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</si>
  <si>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</si>
  <si>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</si>
  <si>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</si>
  <si>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</si>
  <si>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</si>
  <si>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</si>
  <si>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</si>
  <si>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</si>
  <si>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</si>
  <si>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</si>
  <si>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</si>
  <si>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</si>
  <si>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</si>
  <si>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</si>
  <si>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</si>
  <si>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</si>
  <si>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</si>
  <si>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</si>
  <si>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</si>
  <si>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</si>
  <si>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</si>
  <si>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</si>
  <si>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</si>
  <si>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</si>
  <si>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</si>
  <si>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</si>
  <si>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</si>
  <si>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</si>
  <si>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</si>
  <si>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</si>
  <si>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</si>
  <si>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</si>
  <si>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</si>
  <si>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</si>
  <si>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</si>
  <si>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</si>
  <si>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</si>
  <si>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</si>
  <si>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</si>
  <si>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</si>
  <si>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</si>
  <si>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</si>
  <si>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</si>
  <si>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</si>
  <si>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</si>
  <si>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</si>
  <si>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</si>
  <si>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</si>
  <si>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</si>
  <si>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</si>
  <si>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</si>
  <si>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</si>
  <si>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</si>
  <si>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</si>
  <si>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</si>
  <si>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</si>
  <si>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</si>
  <si>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</si>
  <si>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</si>
  <si>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</si>
  <si>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</si>
  <si>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</si>
  <si>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</si>
  <si>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</si>
  <si>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</si>
  <si>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</si>
  <si>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</si>
  <si>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</si>
  <si>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</si>
  <si>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</si>
  <si>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</si>
  <si>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</si>
  <si>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</si>
  <si>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</si>
  <si>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</si>
  <si>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</si>
  <si>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</si>
  <si>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</si>
  <si>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</si>
  <si>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</si>
  <si>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</si>
  <si>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</si>
  <si>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</si>
  <si>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</si>
  <si>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</si>
  <si>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</si>
  <si>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</si>
  <si>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</si>
  <si>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</si>
  <si>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</si>
  <si>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</si>
  <si>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</si>
  <si>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</si>
  <si>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</si>
  <si>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</si>
  <si>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</si>
  <si>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</si>
  <si>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</si>
  <si>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</si>
  <si>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</si>
  <si>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</si>
  <si>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</si>
  <si>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</si>
  <si>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</si>
  <si>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</si>
  <si>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</si>
  <si>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</si>
  <si>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</si>
  <si>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</si>
  <si>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</si>
  <si>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</si>
  <si>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</si>
  <si>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</si>
  <si>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</si>
  <si>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</si>
  <si>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</si>
  <si>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</si>
  <si>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</si>
  <si>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</si>
  <si>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</si>
  <si>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</si>
  <si>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</si>
  <si>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</si>
  <si>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</si>
  <si>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</si>
  <si>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</si>
  <si>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</si>
  <si>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</si>
  <si>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</si>
  <si>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</si>
  <si>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</si>
  <si>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</si>
  <si>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</si>
  <si>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</si>
  <si>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</si>
  <si>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</si>
  <si>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</si>
  <si>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</si>
  <si>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</si>
  <si>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</si>
  <si>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</si>
  <si>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</si>
  <si>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</si>
  <si>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</si>
  <si>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</si>
  <si>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</si>
  <si>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</si>
  <si>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</si>
  <si>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</si>
  <si>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</si>
  <si>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</si>
  <si>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</si>
  <si>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</si>
  <si>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</si>
  <si>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</si>
  <si>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</si>
  <si>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</si>
  <si>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</si>
  <si>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</si>
  <si>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</si>
  <si>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</si>
  <si>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</si>
  <si>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</si>
  <si>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</si>
  <si>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</si>
  <si>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</si>
  <si>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</si>
  <si>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</si>
  <si>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</si>
  <si>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</si>
  <si>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</si>
  <si>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</si>
  <si>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</si>
  <si>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</si>
  <si>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</si>
  <si>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</si>
  <si>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</si>
  <si>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</si>
  <si>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</si>
  <si>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</si>
  <si>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</si>
  <si>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</si>
  <si>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</si>
  <si>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</si>
  <si>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</si>
  <si>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</si>
  <si>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</si>
  <si>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</si>
  <si>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</si>
  <si>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</si>
  <si>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</si>
  <si>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</si>
  <si>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</si>
  <si>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</si>
  <si>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</si>
  <si>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</si>
  <si>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</si>
  <si>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</si>
  <si>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</si>
  <si>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</si>
  <si>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</si>
  <si>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</si>
  <si>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</si>
  <si>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</si>
  <si>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</si>
  <si>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</si>
  <si>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</si>
  <si>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</si>
  <si>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</si>
  <si>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</si>
  <si>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</si>
  <si>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</si>
  <si>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</si>
  <si>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</si>
  <si>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</si>
  <si>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</si>
  <si>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</si>
  <si>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</si>
  <si>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</si>
  <si>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</si>
  <si>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</si>
  <si>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</si>
  <si>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</si>
  <si>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</si>
  <si>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</si>
  <si>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</si>
  <si>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</si>
  <si>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</si>
  <si>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</si>
  <si>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</si>
  <si>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</si>
  <si>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</si>
  <si>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</si>
  <si>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</si>
  <si>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</si>
  <si>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</si>
  <si>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</si>
  <si>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</si>
  <si>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</si>
  <si>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</si>
  <si>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</si>
  <si>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</si>
  <si>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</si>
  <si>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</si>
  <si>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</si>
  <si>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</si>
  <si>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</si>
  <si>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</si>
  <si>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</si>
  <si>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</si>
  <si>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</si>
  <si>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</si>
  <si>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</si>
  <si>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</si>
  <si>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</si>
  <si>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</si>
  <si>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</si>
  <si>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</si>
  <si>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</si>
  <si>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</si>
  <si>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</si>
  <si>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</si>
  <si>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</si>
  <si>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</si>
  <si>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</si>
  <si>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</si>
  <si>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</si>
  <si>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</si>
  <si>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</si>
  <si>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</si>
  <si>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</si>
  <si>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</si>
  <si>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</si>
  <si>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</si>
  <si>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</si>
  <si>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</si>
  <si>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</si>
  <si>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</si>
  <si>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</si>
  <si>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</si>
  <si>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</si>
  <si>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</si>
  <si>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</si>
  <si>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</si>
  <si>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</si>
  <si>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</si>
  <si>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</si>
  <si>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</si>
  <si>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</si>
  <si>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</si>
  <si>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</si>
  <si>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</si>
  <si>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</si>
  <si>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</si>
  <si>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</si>
  <si>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</si>
  <si>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</si>
  <si>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</si>
  <si>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</si>
  <si>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</si>
  <si>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</si>
  <si>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</si>
  <si>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</si>
  <si>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</si>
  <si>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</si>
  <si>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</si>
  <si>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</si>
  <si>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</si>
  <si>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</si>
  <si>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</si>
  <si>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</si>
  <si>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</si>
  <si>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</si>
  <si>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</si>
  <si>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</si>
  <si>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</si>
  <si>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</si>
  <si>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</si>
  <si>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</si>
  <si>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</si>
  <si>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</si>
  <si>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</si>
  <si>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</si>
  <si>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</si>
  <si>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</si>
  <si>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</si>
  <si>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</si>
  <si>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</si>
  <si>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</si>
  <si>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</si>
  <si>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</si>
  <si>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</si>
  <si>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</si>
  <si>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</si>
  <si>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</si>
  <si>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</si>
  <si>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</si>
  <si>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</si>
  <si>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</si>
  <si>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</si>
  <si>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</si>
  <si>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</si>
  <si>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</si>
  <si>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</si>
  <si>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</si>
  <si>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</si>
  <si>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</si>
  <si>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</si>
  <si>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</si>
  <si>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</si>
  <si>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</si>
  <si>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</si>
  <si>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</si>
  <si>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</si>
  <si>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</si>
  <si>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</si>
  <si>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</si>
  <si>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</si>
  <si>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</si>
  <si>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</si>
  <si>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</si>
  <si>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</si>
  <si>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</si>
  <si>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</si>
  <si>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</si>
  <si>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</si>
  <si>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</si>
  <si>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</si>
  <si>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</si>
  <si>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</si>
  <si>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</si>
  <si>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</si>
  <si>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</si>
  <si>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</si>
  <si>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</si>
  <si>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</si>
  <si>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</si>
  <si>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</si>
  <si>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</si>
  <si>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</si>
  <si>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</si>
  <si>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</si>
  <si>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</si>
  <si>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</si>
  <si>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</si>
  <si>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</si>
  <si>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</si>
  <si>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</si>
  <si>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</si>
  <si>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</si>
  <si>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</si>
  <si>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</si>
  <si>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</si>
  <si>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</si>
  <si>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</si>
  <si>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</si>
  <si>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</si>
  <si>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</si>
  <si>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</si>
  <si>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</si>
  <si>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</si>
  <si>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</si>
  <si>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</si>
  <si>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</si>
  <si>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</si>
  <si>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</si>
  <si>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</si>
  <si>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</si>
  <si>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</si>
  <si>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</si>
  <si>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</si>
  <si>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</si>
  <si>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</si>
  <si>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</si>
  <si>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</si>
  <si>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</si>
  <si>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</si>
  <si>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</si>
  <si>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</si>
  <si>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</si>
  <si>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</si>
  <si>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</si>
  <si>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</si>
  <si>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</si>
  <si>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</si>
  <si>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</si>
  <si>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</si>
  <si>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</si>
  <si>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</si>
  <si>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</si>
  <si>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</si>
  <si>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</si>
  <si>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</si>
  <si>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</si>
  <si>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</si>
  <si>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</si>
  <si>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</si>
  <si>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</si>
  <si>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</si>
  <si>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</si>
  <si>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</si>
  <si>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</si>
  <si>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</si>
  <si>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</si>
  <si>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</si>
  <si>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</si>
  <si>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</si>
  <si>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</si>
  <si>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</si>
  <si>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</si>
  <si>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</si>
  <si>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</si>
  <si>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</si>
  <si>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</si>
  <si>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</si>
  <si>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</si>
  <si>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</si>
  <si>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</si>
  <si>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</si>
  <si>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</si>
  <si>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</si>
  <si>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</si>
  <si>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</si>
  <si>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</si>
  <si>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</si>
  <si>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</si>
  <si>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</si>
  <si>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</si>
  <si>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</si>
  <si>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</si>
  <si>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</si>
  <si>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</si>
  <si>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</si>
  <si>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</si>
  <si>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</si>
  <si>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</si>
  <si>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</si>
  <si>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</si>
  <si>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</si>
  <si>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</si>
  <si>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</si>
  <si>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</si>
  <si>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</si>
  <si>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</si>
  <si>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</si>
  <si>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</si>
  <si>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</si>
  <si>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</si>
  <si>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</si>
  <si>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</si>
  <si>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</si>
  <si>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</si>
  <si>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</si>
  <si>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</si>
  <si>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</si>
  <si>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</si>
  <si>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</si>
  <si>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</si>
  <si>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</si>
  <si>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</si>
  <si>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</si>
  <si>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</si>
  <si>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</si>
  <si>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</si>
  <si>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</si>
  <si>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</si>
  <si>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</si>
  <si>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</si>
  <si>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</si>
  <si>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</si>
  <si>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</si>
  <si>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</si>
  <si>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</si>
  <si>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</si>
  <si>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</si>
  <si>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</si>
  <si>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</si>
  <si>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</si>
  <si>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</si>
  <si>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</si>
  <si>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</si>
  <si>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</si>
  <si>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</si>
  <si>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</si>
  <si>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</si>
  <si>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</si>
  <si>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</si>
  <si>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</si>
  <si>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</si>
  <si>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</si>
  <si>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</si>
  <si>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</si>
  <si>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</si>
  <si>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</si>
  <si>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</si>
  <si>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</si>
  <si>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</si>
  <si>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</si>
  <si>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</si>
  <si>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</si>
  <si>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</si>
  <si>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</si>
  <si>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</si>
  <si>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</si>
  <si>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</si>
  <si>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</si>
  <si>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</si>
  <si>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</si>
  <si>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</si>
  <si>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</si>
  <si>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</si>
  <si>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</si>
  <si>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</si>
  <si>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</si>
  <si>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</si>
  <si>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</si>
  <si>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</si>
  <si>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</si>
  <si>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</si>
  <si>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</si>
  <si>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</si>
  <si>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</si>
  <si>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</si>
  <si>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</si>
  <si>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</si>
  <si>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</si>
  <si>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</si>
  <si>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</si>
  <si>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</si>
  <si>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</si>
  <si>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</si>
  <si>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</si>
  <si>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</si>
  <si>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</si>
  <si>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</si>
  <si>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</si>
  <si>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</si>
  <si>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</si>
  <si>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</si>
  <si>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</si>
  <si>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</si>
  <si>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</si>
  <si>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</si>
  <si>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</si>
  <si>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</si>
  <si>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</si>
  <si>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</si>
  <si>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</si>
  <si>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</si>
  <si>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</si>
  <si>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</si>
  <si>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</si>
  <si>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</si>
  <si>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</si>
  <si>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</si>
  <si>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</si>
  <si>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</si>
  <si>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</si>
  <si>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</si>
  <si>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</si>
  <si>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</si>
  <si>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</si>
  <si>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</si>
  <si>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</si>
  <si>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</si>
  <si>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</si>
  <si>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</si>
  <si>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</si>
  <si>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</si>
  <si>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</si>
  <si>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</si>
  <si>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</si>
  <si>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</si>
  <si>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</si>
  <si>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</si>
  <si>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</si>
  <si>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</si>
  <si>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</si>
  <si>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</si>
  <si>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</si>
  <si>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</si>
  <si>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</si>
  <si>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</si>
  <si>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</si>
  <si>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</si>
  <si>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</si>
  <si>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</si>
  <si>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</si>
  <si>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</si>
  <si>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</si>
  <si>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</si>
  <si>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</si>
  <si>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</si>
  <si>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</si>
  <si>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</si>
  <si>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</si>
  <si>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</si>
  <si>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</si>
  <si>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</si>
  <si>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</si>
  <si>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</si>
  <si>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</si>
  <si>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</si>
  <si>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</si>
  <si>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</si>
  <si>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</si>
  <si>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</si>
  <si>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</si>
  <si>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</si>
  <si>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</si>
  <si>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</si>
  <si>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</si>
  <si>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</si>
  <si>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</si>
  <si>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</si>
  <si>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</si>
  <si>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</si>
  <si>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</si>
  <si>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</si>
  <si>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</si>
  <si>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</si>
  <si>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</si>
  <si>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</si>
  <si>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</si>
  <si>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</si>
  <si>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</si>
  <si>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</si>
  <si>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</si>
  <si>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</si>
  <si>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</si>
  <si>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</si>
  <si>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</si>
  <si>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</si>
  <si>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</si>
  <si>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</si>
  <si>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</si>
  <si>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</si>
  <si>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</si>
  <si>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</si>
  <si>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</si>
  <si>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</si>
  <si>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</si>
  <si>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</si>
  <si>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</si>
  <si>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</si>
  <si>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</si>
  <si>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</si>
  <si>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</si>
  <si>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</si>
  <si>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</si>
  <si>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</si>
  <si>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</si>
  <si>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</si>
  <si>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</si>
  <si>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</si>
  <si>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</si>
  <si>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</si>
  <si>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</si>
  <si>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</si>
  <si>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</si>
  <si>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</si>
  <si>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</si>
  <si>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</si>
  <si>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</si>
  <si>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</si>
  <si>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</si>
  <si>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</si>
  <si>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</si>
  <si>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</si>
  <si>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</si>
  <si>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</si>
  <si>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</si>
  <si>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</si>
  <si>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</si>
  <si>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</si>
  <si>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</si>
  <si>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</si>
  <si>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</si>
  <si>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</si>
  <si>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</si>
  <si>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</si>
  <si>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</si>
  <si>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</si>
  <si>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</si>
  <si>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</si>
  <si>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</si>
  <si>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</si>
  <si>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</si>
  <si>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</si>
  <si>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</si>
  <si>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</si>
  <si>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</si>
  <si>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</si>
  <si>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</si>
  <si>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</si>
  <si>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</si>
  <si>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</si>
  <si>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</si>
  <si>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</si>
  <si>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</si>
  <si>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</si>
  <si>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</si>
  <si>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</si>
  <si>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</si>
  <si>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</si>
  <si>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</si>
  <si>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</si>
  <si>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</si>
  <si>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</si>
  <si>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</si>
  <si>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</si>
  <si>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</si>
  <si>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</si>
  <si>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</si>
  <si>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</si>
  <si>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</si>
  <si>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</si>
  <si>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</si>
  <si>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</si>
  <si>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</si>
  <si>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</si>
  <si>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</si>
  <si>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</si>
  <si>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</si>
  <si>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</si>
  <si>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</si>
  <si>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</si>
  <si>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</si>
  <si>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</si>
  <si>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</si>
  <si>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</si>
  <si>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</si>
  <si>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</si>
  <si>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</si>
  <si>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</si>
  <si>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</si>
  <si>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</si>
  <si>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</si>
  <si>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</si>
  <si>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</si>
  <si>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</si>
  <si>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</si>
  <si>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</si>
  <si>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</si>
  <si>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</si>
  <si>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</si>
  <si>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</si>
  <si>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</si>
  <si>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</si>
  <si>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</si>
  <si>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</si>
  <si>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</si>
  <si>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</si>
  <si>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</si>
  <si>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</si>
  <si>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</si>
  <si>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</si>
  <si>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</si>
  <si>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</si>
  <si>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</si>
  <si>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</si>
  <si>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</si>
  <si>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</si>
  <si>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</si>
  <si>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</si>
  <si>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</si>
  <si>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</si>
  <si>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</si>
  <si>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</si>
  <si>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</si>
  <si>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</si>
  <si>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</si>
  <si>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</si>
  <si>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</si>
  <si>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</si>
  <si>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</si>
  <si>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</si>
  <si>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</si>
  <si>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</si>
  <si>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</si>
  <si>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</si>
  <si>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</si>
  <si>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</si>
  <si>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</si>
  <si>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</si>
  <si>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</si>
  <si>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</si>
  <si>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</si>
  <si>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</si>
  <si>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</si>
  <si>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</si>
  <si>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</si>
  <si>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</si>
  <si>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</si>
  <si>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</si>
  <si>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</si>
  <si>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</si>
  <si>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</si>
  <si>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</si>
  <si>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</si>
  <si>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</si>
  <si>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</si>
  <si>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</si>
  <si>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</si>
  <si>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</si>
  <si>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</si>
  <si>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</si>
  <si>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</si>
  <si>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</si>
  <si>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</si>
  <si>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</si>
  <si>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</si>
  <si>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</si>
  <si>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</si>
  <si>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</si>
  <si>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</si>
  <si>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</si>
  <si>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</si>
  <si>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</si>
  <si>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</si>
  <si>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</si>
  <si>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</si>
  <si>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</si>
  <si>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</si>
  <si>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</si>
  <si>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</si>
  <si>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</si>
  <si>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</si>
  <si>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</si>
  <si>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</si>
  <si>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</si>
  <si>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</si>
  <si>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</si>
  <si>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</si>
  <si>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</si>
  <si>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</si>
  <si>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</si>
  <si>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</si>
  <si>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</si>
  <si>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</si>
  <si>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</si>
  <si>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</si>
  <si>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</si>
  <si>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</si>
  <si>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</si>
  <si>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</si>
  <si>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</si>
  <si>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</si>
  <si>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</si>
  <si>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</si>
  <si>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</si>
  <si>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</si>
  <si>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</si>
  <si>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</si>
  <si>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</si>
  <si>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</si>
  <si>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</si>
  <si>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</si>
  <si>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</si>
  <si>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</si>
  <si>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</si>
  <si>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</si>
  <si>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</si>
  <si>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</si>
  <si>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</si>
  <si>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</si>
  <si>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</si>
  <si>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</si>
  <si>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</si>
  <si>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</si>
  <si>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</si>
  <si>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</si>
  <si>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</si>
  <si>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</si>
  <si>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</si>
  <si>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</si>
  <si>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</si>
  <si>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</si>
  <si>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</si>
  <si>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</si>
  <si>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</si>
  <si>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</si>
  <si>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</si>
  <si>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</si>
  <si>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</si>
  <si>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</si>
  <si>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</si>
  <si>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</si>
  <si>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</si>
  <si>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</si>
  <si>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</si>
  <si>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</si>
  <si>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</si>
  <si>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</si>
  <si>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</si>
  <si>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</si>
  <si>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</si>
  <si>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</si>
  <si>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</si>
  <si>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</si>
  <si>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</si>
  <si>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</si>
  <si>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</si>
  <si>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</si>
  <si>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</si>
  <si>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</si>
  <si>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</si>
  <si>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</si>
  <si>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</si>
  <si>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</si>
  <si>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</si>
  <si>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</si>
  <si>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</si>
  <si>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</si>
  <si>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</si>
  <si>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</si>
  <si>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</si>
  <si>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</si>
  <si>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</si>
  <si>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</si>
  <si>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</si>
  <si>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</si>
  <si>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</si>
  <si>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</si>
  <si>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</si>
  <si>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</si>
  <si>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</si>
  <si>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</si>
  <si>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</si>
  <si>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</si>
  <si>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</si>
  <si>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</si>
  <si>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</si>
  <si>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</si>
  <si>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</si>
  <si>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</si>
  <si>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</si>
  <si>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</si>
  <si>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</si>
  <si>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</si>
  <si>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</si>
  <si>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</si>
  <si>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</si>
  <si>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</si>
  <si>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</si>
  <si>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</si>
  <si>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</si>
  <si>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</si>
  <si>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</si>
  <si>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</si>
  <si>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</si>
  <si>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</si>
  <si>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</si>
  <si>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</si>
  <si>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</si>
  <si>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</si>
  <si>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</si>
  <si>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</si>
  <si>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</si>
  <si>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</si>
  <si>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</si>
  <si>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</si>
  <si>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</si>
  <si>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</si>
  <si>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</si>
  <si>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</si>
  <si>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</si>
  <si>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</si>
  <si>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</si>
  <si>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</si>
  <si>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</si>
  <si>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</si>
  <si>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</si>
  <si>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</si>
  <si>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</si>
  <si>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</si>
  <si>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</si>
  <si>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</si>
  <si>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</si>
  <si>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</si>
  <si>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</si>
  <si>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</si>
  <si>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</si>
  <si>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</si>
  <si>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</si>
  <si>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</si>
  <si>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</si>
  <si>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</si>
  <si>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</si>
  <si>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</si>
  <si>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</si>
  <si>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</si>
  <si>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</si>
  <si>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</si>
  <si>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</si>
  <si>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</si>
  <si>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</si>
  <si>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</si>
  <si>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</si>
  <si>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</si>
  <si>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</si>
  <si>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</si>
  <si>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</si>
  <si>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</si>
  <si>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</si>
  <si>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</si>
  <si>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</si>
  <si>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</si>
  <si>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</si>
  <si>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</si>
  <si>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</si>
  <si>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</si>
  <si>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</si>
  <si>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</si>
  <si>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</si>
  <si>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</si>
  <si>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</si>
  <si>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</si>
  <si>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</si>
  <si>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</si>
  <si>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</si>
  <si>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</si>
  <si>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</si>
  <si>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</si>
  <si>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</si>
  <si>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</si>
  <si>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</si>
  <si>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</si>
  <si>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</si>
  <si>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</si>
  <si>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</si>
  <si>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</si>
  <si>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</si>
  <si>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</si>
  <si>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</si>
  <si>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</si>
  <si>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</si>
  <si>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</si>
  <si>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</si>
  <si>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</si>
  <si>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</si>
  <si>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</si>
  <si>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</si>
  <si>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</si>
  <si>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</si>
  <si>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</si>
  <si>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</si>
  <si>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</si>
  <si>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</si>
  <si>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</si>
  <si>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</si>
  <si>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</si>
  <si>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</si>
  <si>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</si>
  <si>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</si>
  <si>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</si>
  <si>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</si>
  <si>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</si>
  <si>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</si>
  <si>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</si>
  <si>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</si>
  <si>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</si>
  <si>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</si>
  <si>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</si>
  <si>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</si>
  <si>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</si>
  <si>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</si>
  <si>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</si>
  <si>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</si>
  <si>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</si>
  <si>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</si>
  <si>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</si>
  <si>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</si>
  <si>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</si>
  <si>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</si>
  <si>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</si>
  <si>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</si>
  <si>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</si>
  <si>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</si>
  <si>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</si>
  <si>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</si>
  <si>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</si>
  <si>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</si>
  <si>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</si>
  <si>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</si>
  <si>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</si>
  <si>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</si>
  <si>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</si>
  <si>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</si>
  <si>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</si>
  <si>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</si>
  <si>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</si>
  <si>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</si>
  <si>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</si>
  <si>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</si>
  <si>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</si>
  <si>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</si>
  <si>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</si>
  <si>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</si>
  <si>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</si>
  <si>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</si>
  <si>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</si>
  <si>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</si>
  <si>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</si>
  <si>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</si>
  <si>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</si>
  <si>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</si>
  <si>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</si>
  <si>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</si>
  <si>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</si>
  <si>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</si>
  <si>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</si>
  <si>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</si>
  <si>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</si>
  <si>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</si>
  <si>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</si>
  <si>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</si>
  <si>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</si>
  <si>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</si>
  <si>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</si>
  <si>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</si>
  <si>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</si>
  <si>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</si>
  <si>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</si>
  <si>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</si>
  <si>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</si>
  <si>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</si>
  <si>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</si>
  <si>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</si>
  <si>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</si>
  <si>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</si>
  <si>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</si>
  <si>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</si>
  <si>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</si>
  <si>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</si>
  <si>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</si>
  <si>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</si>
  <si>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</si>
  <si>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</si>
  <si>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</si>
  <si>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</si>
  <si>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</si>
  <si>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</si>
  <si>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</si>
  <si>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</si>
  <si>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</si>
  <si>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</si>
  <si>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</si>
  <si>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</si>
  <si>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</si>
  <si>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</si>
  <si>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</si>
  <si>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</si>
  <si>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</si>
  <si>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</si>
  <si>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</si>
  <si>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</si>
  <si>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</si>
  <si>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</si>
  <si>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</si>
  <si>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</si>
  <si>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</si>
  <si>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</si>
  <si>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</si>
  <si>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</si>
  <si>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</si>
  <si>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</si>
  <si>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</si>
  <si>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</si>
  <si>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</si>
  <si>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</si>
  <si>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</si>
  <si>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</si>
  <si>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</si>
  <si>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</si>
  <si>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</si>
  <si>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</si>
  <si>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</si>
  <si>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</si>
  <si>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</si>
  <si>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</si>
  <si>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</si>
  <si>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</si>
  <si>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</si>
  <si>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</si>
  <si>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</si>
  <si>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</si>
  <si>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</si>
  <si>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</si>
  <si>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</si>
  <si>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</si>
  <si>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</si>
  <si>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</si>
  <si>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</si>
  <si>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</si>
  <si>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</si>
  <si>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</si>
  <si>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</si>
  <si>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</si>
  <si>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</si>
  <si>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</si>
  <si>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</si>
  <si>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</si>
  <si>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</si>
  <si>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</si>
  <si>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</si>
  <si>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</si>
  <si>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</si>
  <si>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</si>
  <si>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</si>
  <si>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</si>
  <si>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</si>
  <si>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</si>
  <si>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</si>
  <si>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</si>
  <si>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</si>
  <si>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</si>
  <si>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</si>
  <si>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</si>
  <si>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</si>
  <si>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</si>
  <si>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</si>
  <si>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</si>
  <si>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</si>
  <si>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</si>
  <si>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</si>
  <si>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</si>
  <si>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</si>
  <si>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</si>
  <si>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</si>
  <si>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</si>
  <si>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</si>
  <si>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</si>
  <si>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</si>
  <si>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</si>
  <si>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</si>
  <si>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</si>
  <si>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</si>
  <si>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</si>
  <si>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</si>
  <si>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</si>
  <si>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</si>
  <si>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</si>
  <si>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</si>
  <si>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</si>
  <si>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</si>
  <si>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</si>
  <si>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</si>
  <si>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</si>
  <si>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</si>
  <si>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</si>
  <si>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</si>
  <si>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</si>
  <si>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</si>
  <si>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</si>
  <si>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</si>
  <si>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</si>
  <si>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</si>
  <si>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</si>
  <si>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</si>
  <si>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</si>
  <si>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</si>
  <si>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</si>
  <si>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</si>
  <si>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</si>
  <si>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</si>
  <si>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</si>
  <si>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</si>
  <si>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</si>
  <si>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</si>
  <si>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</si>
  <si>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</si>
  <si>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</si>
  <si>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</si>
  <si>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</si>
  <si>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</si>
  <si>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</si>
  <si>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</si>
  <si>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</si>
  <si>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</si>
  <si>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</si>
  <si>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</si>
  <si>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</si>
  <si>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</si>
  <si>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</si>
  <si>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</si>
  <si>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</si>
  <si>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</si>
  <si>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</si>
  <si>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</si>
  <si>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</si>
  <si>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</si>
  <si>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</si>
  <si>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</si>
  <si>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</si>
  <si>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</si>
  <si>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</si>
  <si>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</si>
  <si>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</si>
  <si>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</si>
  <si>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</si>
  <si>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</si>
  <si>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</si>
  <si>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</si>
  <si>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</si>
  <si>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</si>
  <si>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</si>
  <si>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</si>
  <si>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</si>
  <si>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</si>
  <si>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</si>
  <si>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</si>
  <si>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</si>
  <si>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</si>
  <si>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</si>
  <si>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</si>
  <si>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</si>
  <si>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</si>
  <si>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</si>
  <si>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</si>
  <si>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</si>
  <si>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</si>
  <si>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</si>
  <si>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</si>
  <si>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</si>
  <si>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</si>
  <si>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</si>
  <si>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</si>
  <si>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</si>
  <si>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</si>
  <si>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</si>
  <si>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</si>
  <si>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</si>
  <si>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</si>
  <si>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</si>
  <si>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</si>
  <si>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</si>
  <si>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</si>
  <si>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</si>
  <si>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</si>
  <si>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</si>
  <si>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</si>
  <si>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</si>
  <si>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</si>
  <si>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</si>
  <si>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</si>
  <si>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</si>
  <si>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</si>
  <si>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</si>
  <si>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</si>
  <si>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</si>
  <si>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</si>
  <si>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</si>
  <si>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</si>
  <si>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</si>
  <si>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</si>
  <si>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</si>
  <si>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</si>
  <si>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</si>
  <si>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</si>
  <si>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</si>
  <si>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</si>
  <si>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</si>
  <si>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</si>
  <si>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</si>
  <si>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</si>
  <si>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</si>
  <si>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</si>
  <si>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</si>
  <si>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</si>
  <si>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</si>
  <si>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</si>
  <si>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</si>
  <si>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</si>
  <si>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</si>
  <si>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</si>
  <si>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</si>
  <si>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</si>
  <si>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</si>
  <si>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</si>
  <si>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</si>
  <si>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</si>
  <si>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</si>
  <si>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</si>
  <si>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</si>
  <si>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</si>
  <si>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</si>
  <si>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</si>
  <si>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</si>
  <si>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</si>
  <si>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</si>
  <si>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</si>
  <si>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</si>
  <si>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</si>
  <si>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</si>
  <si>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</si>
  <si>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</si>
  <si>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</si>
  <si>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</si>
  <si>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</si>
  <si>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</si>
  <si>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</si>
  <si>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</si>
  <si>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</si>
  <si>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</si>
  <si>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</si>
  <si>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</si>
  <si>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</si>
  <si>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</si>
  <si>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</si>
  <si>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</si>
  <si>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</si>
  <si>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</si>
  <si>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</si>
  <si>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</si>
  <si>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</si>
  <si>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</si>
  <si>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</si>
  <si>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</si>
  <si>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</si>
  <si>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</si>
  <si>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</si>
  <si>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</si>
  <si>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</si>
  <si>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</si>
  <si>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</si>
  <si>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</si>
  <si>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</si>
  <si>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</si>
  <si>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</si>
  <si>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</si>
  <si>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</si>
  <si>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</si>
  <si>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</si>
  <si>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</si>
  <si>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</si>
  <si>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</si>
  <si>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</si>
  <si>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</si>
  <si>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</si>
  <si>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</si>
  <si>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</si>
  <si>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</si>
  <si>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</si>
  <si>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</si>
  <si>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</si>
  <si>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</si>
  <si>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</si>
  <si>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</si>
  <si>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</si>
  <si>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</si>
  <si>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</si>
  <si>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</si>
  <si>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</si>
  <si>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</si>
  <si>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</si>
  <si>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</si>
  <si>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</si>
  <si>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</si>
  <si>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</si>
  <si>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</si>
  <si>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</si>
  <si>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</si>
  <si>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</si>
  <si>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</si>
  <si>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</si>
  <si>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</si>
  <si>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</si>
  <si>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</si>
  <si>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</si>
  <si>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</si>
  <si>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</si>
  <si>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</si>
  <si>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</si>
  <si>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</si>
  <si>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</si>
  <si>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</si>
  <si>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</si>
  <si>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</si>
  <si>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</si>
  <si>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</si>
  <si>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</si>
  <si>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</si>
  <si>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</si>
  <si>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</si>
  <si>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</si>
  <si>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</si>
  <si>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</si>
  <si>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</si>
  <si>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</si>
  <si>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</si>
  <si>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</si>
  <si>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</si>
  <si>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</si>
  <si>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</si>
  <si>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</si>
  <si>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</si>
  <si>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</si>
  <si>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</si>
  <si>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</si>
  <si>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</si>
  <si>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</si>
  <si>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</si>
  <si>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</si>
  <si>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</si>
  <si>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</si>
  <si>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</si>
  <si>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</si>
  <si>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</si>
  <si>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</si>
  <si>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</si>
  <si>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</si>
  <si>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</si>
  <si>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</si>
  <si>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</si>
  <si>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</si>
  <si>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</si>
  <si>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</si>
  <si>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</si>
  <si>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</si>
  <si>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</si>
  <si>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</si>
  <si>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</si>
  <si>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</si>
  <si>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</si>
  <si>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</si>
  <si>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</si>
  <si>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</si>
  <si>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</si>
  <si>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</si>
  <si>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</si>
  <si>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</si>
  <si>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</si>
  <si>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</si>
  <si>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</si>
  <si>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</si>
  <si>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</si>
  <si>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</si>
  <si>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</si>
  <si>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</si>
  <si>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</si>
  <si>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</si>
  <si>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</si>
  <si>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</si>
  <si>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</si>
  <si>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</si>
  <si>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</si>
  <si>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</si>
  <si>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</si>
  <si>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</si>
  <si>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</si>
  <si>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</si>
  <si>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</si>
  <si>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</si>
  <si>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</si>
  <si>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</si>
  <si>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</si>
  <si>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</si>
  <si>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</si>
  <si>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</si>
  <si>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</si>
  <si>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</si>
  <si>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</si>
  <si>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</si>
  <si>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</si>
  <si>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</si>
  <si>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</si>
  <si>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</si>
  <si>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</si>
  <si>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</si>
  <si>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</si>
  <si>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</si>
  <si>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</si>
  <si>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</si>
  <si>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</si>
  <si>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</si>
  <si>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</si>
  <si>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</si>
  <si>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</si>
  <si>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</si>
  <si>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</si>
  <si>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</si>
  <si>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</si>
  <si>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</si>
  <si>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</si>
  <si>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</si>
  <si>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</si>
  <si>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</si>
  <si>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</si>
  <si>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</si>
  <si>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</si>
  <si>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</si>
  <si>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</si>
  <si>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</si>
  <si>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</si>
  <si>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</si>
  <si>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</si>
  <si>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</si>
  <si>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</si>
  <si>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</si>
  <si>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</si>
  <si>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</si>
  <si>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</si>
  <si>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</si>
  <si>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</si>
  <si>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</si>
  <si>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</si>
  <si>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</si>
  <si>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</si>
  <si>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</si>
  <si>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</si>
  <si>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</si>
  <si>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</si>
  <si>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</si>
  <si>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</si>
  <si>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</si>
  <si>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</si>
  <si>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</si>
  <si>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</si>
  <si>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</si>
  <si>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</si>
  <si>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</si>
  <si>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</si>
  <si>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</si>
  <si>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</si>
  <si>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</si>
  <si>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</si>
  <si>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</si>
  <si>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</si>
  <si>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</si>
  <si>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</si>
  <si>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</si>
  <si>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</si>
  <si>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</si>
  <si>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</si>
  <si>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</si>
  <si>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</si>
  <si>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</si>
  <si>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</si>
  <si>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</si>
  <si>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</si>
  <si>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</si>
  <si>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</si>
  <si>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</si>
  <si>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</si>
  <si>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</si>
  <si>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</si>
  <si>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</si>
  <si>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</si>
  <si>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</si>
  <si>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</si>
  <si>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</si>
  <si>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</si>
  <si>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</si>
  <si>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</si>
  <si>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</si>
  <si>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</si>
  <si>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</si>
  <si>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</si>
  <si>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</si>
  <si>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</si>
  <si>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</si>
  <si>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</si>
  <si>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</si>
  <si>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</si>
  <si>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</si>
  <si>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</si>
  <si>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</si>
  <si>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</si>
  <si>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</si>
  <si>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</si>
  <si>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</si>
  <si>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</si>
  <si>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</si>
  <si>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</si>
  <si>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</si>
  <si>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</si>
  <si>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</si>
  <si>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</si>
  <si>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</si>
  <si>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</si>
  <si>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</si>
  <si>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</si>
  <si>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</si>
  <si>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</si>
  <si>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</si>
  <si>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</si>
  <si>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</si>
  <si>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</si>
  <si>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</si>
  <si>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</si>
  <si>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</si>
  <si>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</si>
  <si>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</si>
  <si>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</si>
  <si>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</si>
  <si>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</si>
  <si>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</si>
  <si>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</si>
  <si>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</si>
  <si>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</si>
  <si>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</si>
  <si>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</si>
  <si>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</si>
  <si>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</si>
  <si>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</si>
  <si>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</si>
  <si>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</si>
  <si>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</si>
  <si>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</si>
  <si>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</si>
  <si>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</si>
  <si>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</si>
  <si>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</si>
  <si>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</si>
  <si>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</si>
  <si>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</si>
  <si>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</si>
  <si>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</si>
  <si>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</si>
  <si>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</si>
  <si>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</si>
  <si>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</si>
  <si>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</si>
  <si>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</si>
  <si>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</si>
  <si>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</si>
  <si>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</si>
  <si>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</si>
  <si>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</si>
  <si>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</si>
  <si>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</si>
  <si>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</si>
  <si>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</si>
  <si>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</si>
  <si>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</si>
  <si>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</si>
  <si>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</si>
  <si>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</si>
  <si>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</si>
  <si>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</si>
  <si>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</si>
  <si>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</si>
  <si>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</si>
  <si>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</si>
  <si>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</si>
  <si>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</si>
  <si>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</si>
  <si>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</si>
  <si>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</si>
  <si>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</si>
  <si>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</si>
  <si>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</si>
  <si>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</si>
  <si>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</si>
  <si>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</si>
  <si>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</si>
  <si>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</si>
  <si>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</si>
  <si>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</si>
  <si>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</si>
  <si>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</si>
  <si>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</si>
  <si>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</si>
  <si>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</si>
  <si>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</si>
  <si>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</si>
  <si>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</si>
  <si>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</si>
  <si>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</si>
  <si>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</si>
  <si>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</si>
  <si>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</si>
  <si>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</si>
  <si>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</si>
  <si>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</si>
  <si>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</si>
  <si>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</si>
  <si>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</si>
  <si>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</si>
  <si>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</si>
  <si>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</si>
  <si>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</si>
  <si>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</si>
  <si>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</si>
  <si>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</si>
  <si>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</si>
  <si>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</si>
  <si>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</si>
  <si>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</si>
  <si>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</si>
  <si>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</si>
  <si>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</si>
  <si>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</si>
  <si>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</si>
  <si>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</si>
  <si>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</si>
  <si>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</si>
  <si>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</si>
  <si>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</si>
  <si>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</si>
  <si>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</si>
  <si>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</si>
  <si>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</si>
  <si>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</si>
  <si>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</si>
  <si>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</si>
  <si>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</si>
  <si>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</si>
  <si>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</si>
  <si>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</si>
  <si>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</si>
  <si>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</si>
  <si>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</si>
  <si>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</si>
  <si>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</si>
  <si>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</si>
  <si>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</si>
  <si>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</si>
  <si>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</si>
  <si>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</si>
  <si>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</si>
  <si>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</si>
  <si>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</si>
  <si>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</si>
  <si>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</si>
  <si>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</si>
  <si>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</si>
  <si>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</si>
  <si>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</si>
  <si>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</si>
  <si>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</si>
  <si>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</si>
  <si>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</si>
  <si>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</si>
  <si>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</si>
  <si>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</si>
  <si>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</si>
  <si>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</si>
  <si>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</si>
  <si>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</si>
  <si>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</si>
  <si>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</si>
  <si>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</si>
  <si>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</si>
  <si>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</si>
  <si>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</si>
  <si>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</si>
  <si>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</si>
  <si>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</si>
  <si>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</si>
  <si>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</si>
  <si>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</si>
  <si>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</si>
  <si>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</si>
  <si>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</si>
  <si>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</si>
  <si>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</si>
  <si>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</si>
  <si>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</si>
  <si>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</si>
  <si>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</si>
  <si>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</si>
  <si>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</si>
  <si>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</si>
  <si>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</si>
  <si>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</si>
  <si>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</si>
  <si>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</si>
  <si>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</si>
  <si>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</si>
  <si>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</si>
  <si>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</si>
  <si>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</si>
  <si>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</si>
  <si>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</si>
  <si>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</si>
  <si>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</si>
  <si>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</si>
  <si>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</si>
  <si>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</si>
  <si>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</si>
  <si>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</si>
  <si>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</si>
  <si>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</si>
  <si>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</si>
  <si>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</si>
  <si>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</si>
  <si>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</si>
  <si>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</si>
  <si>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</si>
  <si>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</si>
  <si>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</si>
  <si>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</si>
  <si>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</si>
  <si>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</si>
  <si>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</si>
  <si>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</si>
  <si>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</si>
  <si>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</si>
  <si>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</si>
  <si>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</si>
  <si>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</si>
  <si>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</si>
  <si>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</si>
  <si>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</si>
  <si>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</si>
  <si>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</si>
  <si>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</si>
  <si>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</si>
  <si>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</si>
  <si>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</si>
  <si>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</si>
  <si>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</si>
  <si>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</si>
  <si>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</si>
  <si>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</si>
  <si>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</si>
  <si>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</si>
  <si>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</si>
  <si>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</si>
  <si>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</si>
  <si>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</si>
  <si>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</si>
  <si>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</si>
  <si>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</si>
  <si>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</si>
  <si>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</si>
  <si>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</si>
  <si>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</si>
  <si>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</si>
  <si>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</si>
  <si>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</si>
  <si>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</si>
  <si>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</si>
  <si>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</si>
  <si>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</si>
  <si>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</si>
  <si>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</si>
  <si>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</si>
  <si>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</si>
  <si>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</si>
  <si>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</si>
  <si>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</si>
  <si>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</si>
  <si>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</si>
  <si>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</si>
  <si>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</si>
  <si>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</si>
  <si>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</si>
  <si>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</si>
  <si>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</si>
  <si>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</si>
  <si>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</si>
  <si>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</si>
  <si>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</si>
  <si>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</si>
  <si>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</si>
  <si>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</si>
  <si>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</si>
  <si>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</si>
  <si>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</si>
  <si>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</si>
  <si>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</si>
  <si>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</si>
  <si>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</si>
  <si>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</si>
  <si>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</si>
  <si>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</si>
  <si>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</si>
  <si>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</si>
  <si>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</si>
  <si>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</si>
  <si>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</si>
  <si>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</si>
  <si>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</si>
  <si>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</si>
  <si>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</si>
  <si>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</si>
  <si>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</si>
  <si>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</si>
  <si>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</si>
  <si>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</si>
  <si>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</si>
  <si>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</si>
  <si>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</si>
  <si>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</si>
  <si>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</si>
  <si>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</si>
  <si>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</si>
  <si>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</si>
  <si>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</si>
  <si>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</si>
  <si>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</si>
  <si>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</si>
  <si>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</si>
  <si>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</si>
  <si>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</si>
  <si>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</si>
  <si>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</si>
  <si>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</si>
  <si>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</si>
  <si>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</si>
  <si>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</si>
  <si>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</si>
  <si>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</si>
  <si>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</si>
  <si>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</si>
  <si>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</si>
  <si>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</si>
  <si>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</si>
  <si>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</si>
  <si>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</si>
  <si>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</si>
  <si>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</si>
  <si>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</si>
  <si>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</si>
  <si>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</si>
  <si>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</si>
  <si>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</si>
  <si>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</si>
  <si>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</si>
  <si>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</si>
  <si>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</si>
  <si>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</si>
  <si>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</si>
  <si>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</si>
  <si>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</si>
  <si>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</si>
  <si>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</si>
  <si>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</si>
  <si>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</si>
  <si>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</si>
  <si>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</si>
  <si>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</si>
  <si>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</si>
  <si>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</si>
  <si>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</si>
  <si>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</si>
  <si>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</si>
  <si>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</si>
  <si>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</si>
  <si>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</si>
  <si>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</si>
  <si>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</si>
  <si>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</si>
  <si>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</si>
  <si>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</si>
  <si>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</si>
  <si>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</si>
  <si>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</si>
  <si>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</si>
  <si>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</si>
  <si>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</si>
  <si>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</si>
  <si>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</si>
  <si>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</si>
  <si>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</si>
  <si>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</si>
  <si>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</si>
  <si>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</si>
  <si>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</si>
  <si>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</si>
  <si>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</si>
  <si>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</si>
  <si>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</si>
  <si>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</si>
  <si>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</si>
  <si>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</si>
  <si>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</si>
  <si>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</si>
  <si>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</si>
  <si>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</si>
  <si>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</si>
  <si>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</si>
  <si>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</si>
  <si>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</si>
  <si>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</si>
  <si>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</si>
  <si>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</si>
  <si>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</si>
  <si>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</si>
  <si>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</si>
  <si>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</si>
  <si>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</si>
  <si>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</si>
  <si>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</si>
  <si>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</si>
  <si>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</si>
  <si>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</si>
  <si>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</si>
  <si>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</si>
  <si>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</si>
  <si>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</si>
  <si>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</si>
  <si>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</si>
  <si>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</si>
  <si>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</si>
  <si>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</si>
  <si>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</si>
  <si>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</si>
  <si>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</si>
  <si>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</si>
  <si>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</si>
  <si>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</si>
  <si>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</si>
  <si>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</si>
  <si>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</si>
  <si>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</si>
  <si>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</si>
  <si>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</si>
  <si>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</si>
  <si>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</si>
  <si>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</si>
  <si>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</si>
  <si>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</si>
  <si>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</si>
  <si>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</si>
  <si>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</si>
  <si>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</si>
  <si>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</si>
  <si>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</si>
  <si>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</si>
  <si>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</si>
  <si>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</si>
  <si>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</si>
  <si>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</si>
  <si>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</si>
  <si>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</si>
  <si>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</si>
  <si>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</si>
  <si>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</si>
  <si>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</si>
  <si>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</si>
  <si>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</si>
  <si>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</si>
  <si>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</si>
  <si>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</si>
  <si>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</si>
  <si>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</si>
  <si>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</si>
  <si>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</si>
  <si>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</si>
  <si>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</si>
  <si>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</si>
  <si>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</si>
  <si>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</si>
  <si>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</si>
  <si>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</si>
  <si>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</si>
  <si>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</si>
  <si>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</si>
  <si>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</si>
  <si>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</si>
  <si>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</si>
  <si>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</si>
  <si>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</si>
  <si>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</si>
  <si>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</si>
  <si>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</si>
  <si>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</si>
  <si>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</si>
  <si>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</si>
  <si>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</si>
  <si>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</si>
  <si>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</si>
  <si>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</si>
  <si>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</si>
  <si>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</si>
  <si>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</si>
  <si>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</si>
  <si>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</si>
  <si>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</si>
  <si>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</si>
  <si>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</si>
  <si>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</si>
  <si>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</si>
  <si>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</si>
  <si>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</si>
  <si>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</si>
  <si>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</si>
  <si>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</si>
  <si>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</si>
  <si>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</si>
  <si>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</si>
  <si>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</si>
  <si>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</si>
  <si>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</si>
  <si>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</si>
  <si>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</si>
  <si>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</si>
  <si>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</si>
  <si>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</si>
  <si>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</si>
  <si>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</si>
  <si>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</si>
  <si>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</si>
  <si>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</si>
  <si>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</si>
  <si>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</si>
  <si>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</si>
  <si>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</si>
  <si>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</si>
  <si>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</si>
  <si>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</si>
  <si>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</si>
  <si>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</si>
  <si>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</si>
  <si>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</si>
  <si>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</si>
  <si>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</si>
  <si>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</si>
  <si>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</si>
  <si>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</si>
  <si>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</si>
  <si>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</si>
  <si>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</si>
  <si>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</si>
  <si>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</si>
  <si>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</si>
  <si>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</si>
  <si>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</si>
  <si>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</si>
  <si>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</si>
  <si>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</si>
  <si>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</si>
  <si>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</si>
  <si>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</si>
  <si>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</si>
  <si>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</si>
  <si>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</si>
  <si>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</si>
  <si>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</si>
  <si>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</si>
  <si>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</si>
  <si>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</si>
  <si>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</si>
  <si>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</si>
  <si>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</si>
  <si>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</si>
  <si>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</si>
  <si>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</si>
  <si>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</si>
  <si>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</si>
  <si>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</si>
  <si>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</si>
  <si>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</si>
  <si>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</si>
  <si>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</si>
  <si>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</si>
  <si>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</si>
  <si>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</si>
  <si>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</si>
  <si>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</si>
  <si>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</si>
  <si>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</si>
  <si>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</si>
  <si>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</si>
  <si>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</si>
  <si>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</si>
  <si>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</si>
  <si>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</si>
  <si>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</si>
  <si>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</si>
  <si>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</si>
  <si>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</si>
  <si>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</si>
  <si>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</si>
  <si>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</si>
  <si>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</si>
  <si>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</si>
  <si>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</si>
  <si>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</si>
  <si>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</si>
  <si>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</si>
  <si>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</si>
  <si>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</si>
  <si>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</si>
  <si>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</si>
  <si>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</si>
  <si>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</si>
  <si>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</si>
  <si>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</si>
  <si>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</si>
  <si>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</si>
  <si>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</si>
  <si>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</si>
  <si>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</si>
  <si>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</si>
  <si>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</si>
  <si>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</si>
  <si>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</si>
  <si>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</si>
  <si>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</si>
  <si>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</si>
  <si>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</si>
  <si>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</si>
  <si>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</si>
  <si>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</si>
  <si>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</si>
  <si>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</si>
  <si>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</si>
  <si>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</si>
  <si>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</si>
  <si>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</si>
  <si>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</si>
  <si>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</si>
  <si>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</si>
  <si>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</si>
  <si>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</si>
  <si>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</si>
  <si>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</si>
  <si>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</si>
  <si>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</si>
  <si>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</si>
  <si>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</si>
  <si>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</si>
  <si>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</si>
  <si>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</si>
  <si>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</si>
  <si>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</si>
  <si>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</si>
  <si>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</si>
  <si>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</si>
  <si>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</si>
  <si>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</si>
  <si>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</si>
  <si>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</si>
  <si>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</si>
  <si>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</si>
  <si>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</si>
  <si>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</si>
  <si>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</si>
  <si>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</si>
  <si>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</si>
  <si>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</si>
  <si>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</si>
  <si>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</si>
  <si>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</si>
  <si>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</si>
  <si>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</si>
  <si>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</si>
  <si>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</si>
  <si>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</si>
  <si>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</si>
  <si>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</si>
  <si>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</si>
  <si>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</si>
  <si>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</si>
  <si>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</si>
  <si>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</si>
  <si>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</si>
  <si>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</si>
  <si>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</si>
  <si>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</si>
  <si>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</si>
  <si>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</si>
  <si>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</si>
  <si>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</si>
  <si>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</si>
  <si>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</si>
  <si>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</si>
  <si>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</si>
  <si>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</si>
  <si>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</si>
  <si>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</si>
  <si>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</si>
  <si>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</si>
  <si>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</si>
  <si>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</si>
  <si>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</si>
  <si>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</si>
  <si>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</si>
  <si>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</si>
  <si>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</si>
  <si>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</si>
  <si>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</si>
  <si>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</si>
  <si>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</si>
  <si>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</si>
  <si>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</si>
  <si>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</si>
  <si>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</si>
  <si>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</si>
  <si>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</si>
  <si>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</si>
  <si>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</si>
  <si>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</si>
  <si>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</si>
  <si>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</si>
  <si>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</si>
  <si>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</si>
  <si>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</si>
  <si>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</si>
  <si>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</si>
  <si>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</si>
  <si>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</si>
  <si>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</si>
  <si>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</si>
  <si>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</si>
  <si>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</si>
  <si>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</si>
  <si>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</si>
  <si>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</si>
  <si>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</si>
  <si>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</si>
  <si>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</si>
  <si>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</si>
  <si>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</si>
  <si>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</si>
  <si>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</si>
  <si>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</si>
  <si>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</si>
  <si>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</si>
  <si>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</si>
  <si>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</si>
  <si>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</si>
  <si>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</si>
  <si>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</si>
  <si>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</si>
  <si>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</si>
  <si>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</si>
  <si>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</si>
  <si>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</si>
  <si>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</si>
  <si>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</si>
  <si>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</si>
  <si>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</si>
  <si>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</si>
  <si>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</si>
  <si>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</si>
  <si>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</si>
  <si>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</si>
  <si>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</si>
  <si>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</si>
  <si>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</si>
  <si>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</si>
  <si>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</si>
  <si>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</si>
  <si>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</si>
  <si>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</si>
  <si>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</si>
  <si>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</si>
  <si>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</si>
  <si>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</si>
  <si>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</si>
  <si>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</si>
  <si>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</si>
  <si>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</si>
  <si>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</si>
  <si>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</si>
  <si>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</si>
  <si>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</si>
  <si>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</si>
  <si>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</si>
  <si>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</si>
  <si>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</si>
  <si>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</si>
  <si>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</si>
  <si>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</si>
  <si>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</si>
  <si>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</si>
  <si>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</si>
  <si>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</si>
  <si>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</si>
  <si>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</si>
  <si>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</si>
  <si>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</si>
  <si>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</si>
  <si>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</si>
  <si>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</si>
  <si>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</si>
  <si>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</si>
  <si>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</si>
  <si>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</si>
  <si>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</si>
  <si>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</si>
  <si>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</si>
  <si>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</si>
  <si>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</si>
  <si>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</si>
  <si>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</si>
  <si>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</si>
  <si>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</si>
  <si>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</si>
  <si>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</si>
  <si>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</si>
  <si>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</si>
  <si>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</si>
  <si>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</si>
  <si>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</si>
  <si>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</si>
  <si>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</si>
  <si>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</si>
  <si>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</si>
  <si>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</si>
  <si>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</si>
  <si>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</si>
  <si>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</si>
  <si>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</si>
  <si>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</si>
  <si>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</si>
  <si>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</si>
  <si>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</si>
  <si>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</si>
  <si>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</si>
  <si>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</si>
  <si>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</si>
  <si>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</si>
  <si>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</si>
  <si>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</si>
  <si>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</si>
  <si>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</si>
  <si>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</si>
  <si>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</si>
  <si>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</si>
  <si>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</si>
  <si>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</si>
  <si>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</si>
  <si>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</si>
  <si>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</si>
  <si>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</si>
  <si>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</si>
  <si>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</si>
  <si>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</si>
  <si>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</si>
  <si>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</si>
  <si>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</si>
  <si>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</si>
  <si>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</si>
  <si>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</si>
  <si>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</si>
  <si>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</si>
  <si>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</si>
  <si>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</si>
  <si>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</si>
  <si>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</si>
  <si>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</si>
  <si>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</si>
  <si>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</si>
  <si>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</si>
  <si>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</si>
  <si>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</si>
  <si>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</si>
  <si>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</si>
  <si>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</si>
  <si>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</si>
  <si>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</si>
  <si>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</si>
  <si>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</si>
  <si>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</si>
  <si>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</si>
  <si>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</si>
  <si>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</si>
  <si>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</si>
  <si>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</si>
  <si>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</si>
  <si>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</si>
  <si>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</si>
  <si>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</si>
  <si>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</si>
  <si>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</si>
  <si>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</si>
  <si>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</si>
  <si>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</si>
  <si>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</si>
  <si>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</si>
  <si>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</si>
  <si>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</si>
  <si>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</si>
  <si>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</si>
  <si>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</si>
  <si>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</si>
  <si>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</si>
  <si>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</si>
  <si>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</si>
  <si>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</si>
  <si>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</si>
  <si>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</si>
  <si>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</si>
  <si>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</si>
  <si>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</si>
  <si>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</si>
  <si>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</si>
  <si>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</si>
  <si>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</si>
  <si>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</si>
  <si>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</si>
  <si>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</si>
  <si>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</si>
  <si>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</si>
  <si>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</si>
  <si>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</si>
  <si>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</si>
  <si>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</si>
  <si>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</si>
  <si>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</si>
  <si>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</si>
  <si>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</si>
  <si>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</si>
  <si>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</si>
  <si>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</si>
  <si>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</si>
  <si>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</si>
  <si>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</si>
  <si>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</si>
  <si>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</si>
  <si>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</si>
  <si>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</si>
  <si>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</si>
  <si>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</si>
  <si>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</si>
  <si>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</si>
  <si>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</si>
  <si>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</si>
  <si>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</si>
  <si>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</si>
  <si>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</si>
  <si>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</si>
  <si>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</si>
  <si>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</si>
  <si>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</si>
  <si>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</si>
  <si>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</si>
  <si>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</si>
  <si>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</si>
  <si>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</si>
  <si>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</si>
  <si>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</si>
  <si>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</si>
  <si>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</si>
  <si>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</si>
  <si>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</si>
  <si>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</si>
  <si>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</si>
  <si>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</si>
  <si>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</si>
  <si>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</si>
  <si>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</si>
  <si>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</si>
  <si>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</si>
  <si>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</si>
  <si>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</si>
  <si>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</si>
  <si>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</si>
  <si>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</si>
  <si>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</si>
  <si>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</si>
  <si>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</si>
  <si>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</si>
  <si>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</si>
  <si>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</si>
  <si>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</si>
  <si>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</si>
  <si>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</si>
  <si>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</si>
  <si>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</si>
  <si>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</si>
  <si>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</si>
  <si>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</si>
  <si>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</si>
  <si>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</si>
  <si>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</si>
  <si>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</si>
  <si>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</si>
  <si>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</si>
  <si>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</si>
  <si>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</si>
  <si>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</si>
  <si>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</si>
  <si>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</si>
  <si>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</si>
  <si>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</si>
  <si>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</si>
  <si>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</si>
  <si>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</si>
  <si>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</si>
  <si>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</si>
  <si>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</si>
  <si>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</si>
  <si>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</si>
  <si>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</si>
  <si>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</si>
  <si>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</si>
  <si>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</si>
  <si>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</si>
  <si>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</si>
  <si>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</si>
  <si>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</si>
  <si>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</si>
  <si>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</si>
  <si>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</si>
  <si>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</si>
  <si>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</si>
  <si>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</si>
  <si>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</si>
  <si>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</si>
  <si>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</si>
  <si>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</si>
  <si>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</si>
  <si>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</si>
  <si>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</si>
  <si>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</si>
  <si>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</si>
  <si>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</si>
  <si>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</si>
  <si>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</si>
  <si>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</si>
  <si>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</si>
  <si>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</si>
  <si>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</si>
  <si>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</si>
  <si>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</si>
  <si>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</si>
  <si>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</si>
  <si>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</si>
  <si>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</si>
  <si>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</si>
  <si>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</si>
  <si>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</si>
  <si>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</si>
  <si>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</si>
  <si>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</si>
  <si>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</si>
  <si>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</si>
  <si>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</si>
  <si>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</si>
  <si>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</si>
  <si>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</si>
  <si>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</si>
  <si>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</si>
  <si>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</si>
  <si>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</si>
  <si>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</si>
  <si>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</si>
  <si>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</si>
  <si>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</si>
  <si>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</si>
  <si>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</si>
  <si>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</si>
  <si>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</si>
  <si>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</si>
  <si>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</si>
  <si>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</si>
  <si>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</si>
  <si>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</si>
  <si>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</si>
  <si>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</si>
  <si>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</si>
  <si>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</si>
  <si>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</si>
  <si>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</si>
  <si>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</si>
  <si>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</si>
  <si>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</si>
  <si>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</si>
  <si>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</si>
  <si>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</si>
  <si>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</si>
  <si>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</si>
  <si>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</si>
  <si>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</si>
  <si>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</si>
  <si>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</si>
  <si>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</si>
  <si>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</si>
  <si>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</si>
  <si>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</si>
  <si>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</si>
  <si>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</si>
  <si>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</si>
  <si>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</si>
  <si>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</si>
  <si>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</si>
  <si>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</si>
  <si>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</si>
  <si>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</si>
  <si>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</si>
  <si>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</si>
  <si>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</si>
  <si>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</si>
  <si>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</si>
  <si>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</si>
  <si>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</si>
  <si>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</si>
  <si>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</si>
  <si>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</si>
  <si>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</si>
  <si>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</si>
  <si>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</si>
  <si>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</si>
  <si>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</si>
  <si>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</si>
  <si>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</si>
  <si>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</si>
  <si>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</si>
  <si>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</si>
  <si>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</si>
  <si>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</si>
  <si>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</si>
  <si>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</si>
  <si>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</si>
  <si>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</si>
  <si>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</si>
  <si>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</si>
  <si>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</si>
  <si>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</si>
  <si>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</si>
  <si>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</si>
  <si>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</si>
  <si>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</si>
  <si>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</si>
  <si>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</si>
  <si>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</si>
  <si>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</si>
  <si>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</si>
  <si>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</si>
  <si>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</si>
  <si>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</si>
  <si>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</si>
  <si>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</si>
  <si>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</si>
  <si>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</si>
  <si>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</si>
  <si>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</si>
  <si>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</si>
  <si>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</si>
  <si>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</si>
  <si>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</si>
  <si>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</si>
  <si>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</si>
  <si>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</si>
  <si>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</si>
  <si>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</si>
  <si>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</si>
  <si>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</si>
  <si>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</si>
  <si>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</si>
  <si>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</si>
  <si>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</si>
  <si>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</si>
  <si>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</si>
  <si>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</si>
  <si>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</si>
  <si>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</si>
  <si>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</si>
  <si>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</si>
  <si>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</si>
  <si>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</si>
  <si>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</si>
  <si>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</si>
  <si>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</si>
  <si>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</si>
  <si>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</si>
  <si>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</si>
  <si>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</si>
  <si>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</si>
  <si>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</si>
  <si>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</si>
  <si>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</si>
  <si>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</si>
  <si>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</si>
  <si>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</si>
  <si>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</si>
  <si>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</si>
  <si>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</si>
  <si>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</si>
  <si>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</si>
  <si>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</si>
  <si>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</si>
  <si>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</si>
  <si>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</si>
  <si>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</si>
  <si>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</si>
  <si>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</si>
  <si>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</si>
  <si>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</si>
  <si>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</si>
  <si>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</si>
  <si>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</si>
  <si>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</si>
  <si>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</si>
  <si>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</si>
  <si>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</si>
  <si>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</si>
  <si>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</si>
  <si>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</si>
  <si>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</si>
  <si>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</si>
  <si>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</si>
  <si>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</si>
  <si>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</si>
  <si>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</si>
  <si>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</si>
  <si>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</si>
  <si>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</si>
  <si>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</si>
  <si>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</si>
  <si>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</si>
  <si>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</si>
  <si>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</si>
  <si>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</si>
  <si>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</si>
  <si>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</si>
  <si>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</si>
  <si>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</si>
  <si>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</si>
  <si>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</si>
  <si>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</si>
  <si>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</si>
  <si>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</si>
  <si>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</si>
  <si>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</si>
  <si>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</si>
  <si>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</si>
  <si>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</si>
  <si>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</si>
  <si>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</si>
  <si>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</si>
  <si>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</si>
  <si>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</si>
  <si>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</si>
  <si>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</si>
  <si>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</si>
  <si>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</si>
  <si>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</si>
  <si>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</si>
  <si>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</si>
  <si>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</si>
  <si>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</si>
  <si>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</si>
  <si>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</si>
  <si>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</si>
  <si>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</si>
  <si>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</si>
  <si>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</si>
  <si>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</si>
  <si>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</si>
  <si>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</si>
  <si>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</si>
  <si>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</si>
  <si>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</si>
  <si>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</si>
  <si>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</si>
  <si>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</si>
  <si>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</si>
  <si>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</si>
  <si>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</si>
  <si>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</si>
  <si>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</si>
  <si>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</si>
  <si>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</si>
  <si>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</si>
  <si>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</si>
  <si>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</si>
  <si>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</si>
  <si>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</si>
  <si>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</si>
  <si>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</si>
  <si>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</si>
  <si>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</si>
  <si>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</si>
  <si>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</si>
  <si>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</si>
  <si>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</si>
  <si>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</si>
  <si>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</si>
  <si>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</si>
  <si>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</si>
  <si>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</si>
  <si>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</si>
  <si>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</si>
  <si>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</si>
  <si>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</si>
  <si>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</si>
  <si>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</si>
  <si>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</si>
  <si>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</si>
  <si>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</si>
  <si>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</si>
  <si>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</si>
  <si>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</si>
  <si>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</si>
  <si>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</si>
  <si>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</si>
  <si>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</si>
  <si>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</si>
  <si>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</si>
  <si>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</si>
  <si>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</si>
  <si>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</si>
  <si>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</si>
  <si>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</si>
  <si>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</si>
  <si>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</si>
  <si>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</si>
  <si>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</si>
  <si>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</si>
  <si>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</si>
  <si>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</si>
  <si>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</si>
  <si>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</si>
  <si>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</si>
  <si>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</si>
  <si>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</si>
  <si>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</si>
  <si>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</si>
  <si>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</si>
  <si>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</si>
  <si>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</si>
  <si>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</si>
  <si>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</si>
  <si>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</si>
  <si>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</si>
  <si>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</si>
  <si>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</si>
  <si>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</si>
  <si>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</si>
  <si>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</si>
  <si>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</si>
  <si>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</si>
  <si>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</si>
  <si>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</si>
  <si>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</si>
  <si>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</si>
  <si>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</si>
  <si>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</si>
  <si>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</si>
  <si>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</si>
  <si>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</si>
  <si>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</si>
  <si>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</si>
  <si>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</si>
  <si>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</si>
  <si>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</si>
  <si>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</si>
  <si>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</si>
  <si>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</si>
  <si>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</si>
  <si>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</si>
  <si>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</si>
  <si>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</si>
  <si>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</si>
  <si>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</si>
  <si>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</si>
  <si>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</si>
  <si>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</si>
  <si>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</si>
  <si>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</si>
  <si>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</si>
  <si>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</si>
  <si>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</si>
  <si>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</si>
  <si>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</si>
  <si>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</si>
  <si>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</si>
  <si>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</si>
  <si>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</si>
  <si>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</si>
  <si>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</si>
  <si>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</si>
  <si>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</si>
  <si>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</si>
  <si>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</si>
  <si>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</si>
  <si>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</si>
  <si>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</si>
  <si>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</si>
  <si>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</si>
  <si>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</si>
  <si>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</si>
  <si>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</si>
  <si>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</si>
  <si>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</si>
  <si>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</si>
  <si>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</si>
  <si>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</si>
  <si>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</si>
  <si>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</si>
  <si>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</si>
  <si>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</si>
  <si>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</si>
  <si>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</si>
  <si>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</si>
  <si>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</si>
  <si>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</si>
  <si>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</si>
  <si>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</si>
  <si>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</si>
  <si>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</si>
  <si>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</si>
  <si>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</si>
  <si>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</si>
  <si>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</si>
  <si>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</si>
  <si>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</si>
  <si>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</si>
  <si>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</si>
  <si>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</si>
  <si>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</si>
  <si>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</si>
  <si>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</si>
  <si>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</si>
  <si>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</si>
  <si>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</si>
  <si>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</si>
  <si>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</si>
  <si>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</si>
  <si>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</si>
  <si>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</si>
  <si>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</si>
  <si>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</si>
  <si>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</si>
  <si>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</si>
  <si>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</si>
  <si>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</si>
  <si>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</si>
  <si>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</si>
  <si>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</si>
  <si>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</si>
  <si>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</si>
  <si>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</si>
  <si>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</si>
  <si>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</si>
  <si>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</si>
  <si>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</si>
  <si>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</si>
  <si>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</si>
  <si>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</si>
  <si>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</si>
  <si>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</si>
  <si>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</si>
  <si>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</si>
  <si>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</si>
  <si>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</si>
  <si>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</si>
  <si>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</si>
  <si>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</si>
  <si>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</si>
  <si>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</si>
  <si>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</si>
  <si>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</si>
  <si>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</si>
  <si>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</si>
  <si>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</si>
  <si>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</si>
  <si>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</si>
  <si>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</si>
  <si>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</si>
  <si>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</si>
  <si>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</si>
  <si>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</si>
  <si>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</si>
  <si>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</si>
  <si>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</si>
  <si>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</si>
  <si>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</si>
  <si>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</si>
  <si>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</si>
  <si>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</si>
  <si>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</si>
  <si>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</si>
  <si>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</si>
  <si>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</si>
  <si>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</si>
  <si>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</si>
  <si>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</si>
  <si>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</si>
  <si>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</si>
  <si>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</si>
  <si>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</si>
  <si>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</si>
  <si>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</si>
  <si>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</si>
  <si>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</si>
  <si>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</si>
  <si>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</si>
  <si>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</si>
  <si>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</si>
  <si>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</si>
  <si>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</si>
  <si>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</si>
  <si>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</si>
  <si>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</si>
  <si>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</si>
  <si>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</si>
  <si>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</si>
  <si>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</si>
  <si>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</si>
  <si>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</si>
  <si>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</si>
  <si>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</si>
  <si>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</si>
  <si>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</si>
  <si>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</si>
  <si>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</si>
  <si>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</si>
  <si>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</si>
  <si>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</si>
  <si>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</si>
  <si>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</si>
  <si>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</si>
  <si>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</si>
  <si>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</si>
  <si>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</si>
  <si>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</si>
  <si>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</si>
  <si>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</si>
  <si>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</si>
  <si>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</si>
  <si>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</si>
  <si>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</si>
  <si>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</si>
  <si>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</si>
  <si>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</si>
  <si>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</si>
  <si>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</si>
  <si>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</si>
  <si>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</si>
  <si>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</si>
  <si>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</si>
  <si>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</si>
  <si>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</si>
  <si>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</si>
  <si>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</si>
  <si>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</si>
  <si>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</si>
  <si>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</si>
  <si>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</si>
  <si>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</si>
  <si>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</si>
  <si>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</si>
  <si>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</si>
  <si>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</si>
  <si>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</si>
  <si>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</si>
  <si>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</si>
  <si>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</si>
  <si>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</si>
  <si>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</si>
  <si>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</si>
  <si>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</si>
  <si>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</si>
  <si>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</si>
  <si>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</si>
  <si>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</si>
  <si>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</si>
  <si>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</si>
  <si>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</si>
  <si>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</si>
  <si>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</si>
  <si>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</si>
  <si>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</si>
  <si>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</si>
  <si>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</si>
  <si>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</si>
  <si>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</si>
  <si>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</si>
  <si>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</si>
  <si>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</si>
  <si>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</si>
  <si>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</si>
  <si>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</si>
  <si>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</si>
  <si>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</si>
  <si>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</si>
  <si>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</si>
  <si>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</si>
  <si>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</si>
  <si>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</si>
  <si>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</si>
  <si>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</si>
  <si>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</si>
  <si>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</si>
  <si>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</si>
  <si>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</si>
  <si>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</si>
  <si>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</si>
  <si>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</si>
  <si>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</si>
  <si>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</si>
  <si>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</si>
  <si>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</si>
  <si>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</si>
  <si>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</si>
  <si>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</si>
  <si>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</si>
  <si>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</si>
  <si>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</si>
  <si>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</si>
  <si>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</si>
  <si>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</si>
  <si>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</si>
  <si>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</si>
  <si>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</si>
  <si>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</si>
  <si>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</si>
  <si>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</si>
  <si>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</si>
  <si>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</si>
  <si>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</si>
  <si>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</si>
  <si>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</si>
  <si>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</si>
  <si>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</si>
  <si>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</si>
  <si>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</si>
  <si>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</si>
  <si>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</si>
  <si>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</si>
  <si>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</si>
  <si>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</si>
  <si>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</si>
  <si>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</si>
  <si>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</si>
  <si>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</si>
  <si>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</si>
  <si>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</si>
  <si>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</si>
  <si>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</si>
  <si>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</si>
  <si>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</si>
  <si>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</si>
  <si>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</si>
  <si>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</si>
  <si>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</si>
  <si>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</si>
  <si>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</si>
  <si>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</si>
  <si>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</si>
  <si>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</si>
  <si>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</si>
  <si>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</si>
  <si>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</si>
  <si>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</si>
  <si>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</si>
  <si>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</si>
  <si>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</si>
  <si>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</si>
  <si>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</si>
  <si>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</si>
  <si>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</si>
  <si>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</si>
  <si>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</si>
  <si>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</si>
  <si>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</si>
  <si>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</si>
  <si>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</si>
  <si>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</si>
  <si>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</si>
  <si>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</si>
  <si>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</si>
  <si>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</si>
  <si>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</si>
  <si>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</si>
  <si>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</si>
  <si>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</si>
  <si>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</si>
  <si>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</si>
  <si>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</si>
  <si>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</si>
  <si>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</si>
  <si>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</si>
  <si>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</si>
  <si>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</si>
  <si>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</si>
  <si>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</si>
  <si>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</si>
  <si>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</si>
  <si>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</si>
  <si>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</si>
  <si>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</si>
  <si>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</si>
  <si>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</si>
  <si>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</si>
  <si>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</si>
  <si>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</si>
  <si>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</si>
  <si>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</si>
  <si>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</si>
  <si>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</si>
  <si>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</si>
  <si>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</si>
  <si>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</si>
  <si>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</si>
  <si>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</si>
  <si>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</si>
  <si>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</si>
  <si>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</si>
  <si>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</si>
  <si>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</si>
  <si>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</si>
  <si>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</si>
  <si>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</si>
  <si>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</si>
  <si>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</si>
  <si>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</si>
  <si>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</si>
  <si>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</si>
  <si>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</si>
  <si>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</si>
  <si>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</si>
  <si>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</si>
  <si>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</si>
  <si>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</si>
  <si>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</si>
  <si>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</si>
  <si>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</si>
  <si>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</si>
  <si>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</si>
  <si>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</si>
  <si>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</si>
  <si>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</si>
  <si>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</si>
  <si>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</si>
  <si>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</si>
  <si>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</si>
  <si>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</si>
  <si>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</si>
  <si>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</si>
  <si>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</si>
  <si>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</si>
  <si>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</si>
  <si>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</si>
  <si>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</si>
  <si>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</si>
  <si>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</si>
  <si>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</si>
  <si>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</si>
  <si>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</si>
  <si>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</si>
  <si>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</si>
  <si>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</si>
  <si>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</si>
  <si>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</si>
  <si>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</si>
  <si>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</si>
  <si>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</si>
  <si>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</si>
  <si>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</si>
  <si>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</si>
  <si>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</si>
  <si>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</si>
  <si>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</si>
  <si>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</si>
  <si>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</si>
  <si>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</si>
  <si>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</si>
  <si>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</si>
  <si>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</si>
  <si>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</si>
  <si>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</si>
  <si>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</si>
  <si>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</si>
  <si>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</si>
  <si>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</si>
  <si>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</si>
  <si>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</si>
  <si>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</si>
  <si>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</si>
  <si>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</si>
  <si>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</si>
  <si>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</si>
  <si>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</si>
  <si>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</si>
  <si>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</si>
  <si>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</si>
  <si>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</si>
  <si>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</si>
  <si>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</si>
  <si>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</si>
  <si>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</si>
  <si>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</si>
  <si>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</si>
  <si>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</si>
  <si>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</si>
  <si>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</si>
  <si>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</si>
  <si>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</si>
  <si>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</si>
  <si>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</si>
  <si>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</si>
  <si>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</si>
  <si>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</si>
  <si>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</si>
  <si>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</si>
  <si>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</si>
  <si>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</si>
  <si>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</si>
  <si>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</si>
  <si>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</si>
  <si>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</si>
  <si>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</si>
  <si>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</si>
  <si>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</si>
  <si>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</si>
  <si>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</si>
  <si>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</si>
  <si>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</si>
  <si>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</si>
  <si>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</si>
  <si>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</si>
  <si>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</si>
  <si>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</si>
  <si>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</si>
  <si>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</si>
  <si>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</si>
  <si>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</si>
  <si>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</si>
  <si>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</si>
  <si>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</si>
  <si>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</si>
  <si>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</si>
  <si>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</si>
  <si>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</si>
  <si>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</si>
  <si>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</si>
  <si>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</si>
  <si>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</si>
  <si>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</si>
  <si>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</si>
  <si>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</si>
  <si>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</si>
  <si>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</si>
  <si>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</si>
  <si>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</si>
  <si>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</si>
  <si>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</si>
  <si>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</si>
  <si>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</si>
  <si>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</si>
  <si>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</si>
  <si>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</si>
  <si>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</si>
  <si>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</si>
  <si>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</si>
  <si>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</si>
  <si>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</si>
  <si>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</si>
  <si>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</si>
  <si>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</si>
  <si>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</si>
  <si>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</si>
  <si>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</si>
  <si>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</si>
  <si>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</si>
  <si>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</si>
  <si>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</si>
  <si>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</si>
  <si>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</si>
  <si>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</si>
  <si>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</si>
  <si>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</si>
  <si>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</si>
  <si>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</si>
  <si>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</si>
  <si>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</si>
  <si>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</si>
  <si>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</si>
  <si>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</si>
  <si>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</si>
  <si>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</si>
  <si>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</si>
  <si>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</si>
  <si>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</si>
  <si>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</si>
  <si>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</si>
  <si>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</si>
  <si>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</si>
  <si>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</si>
  <si>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</si>
  <si>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</si>
  <si>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</si>
  <si>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</si>
  <si>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</si>
  <si>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</si>
  <si>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</si>
  <si>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</si>
  <si>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</si>
  <si>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</si>
  <si>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</si>
  <si>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</si>
  <si>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</si>
  <si>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</si>
  <si>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</si>
  <si>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</si>
  <si>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</si>
  <si>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</si>
  <si>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</si>
  <si>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</si>
  <si>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</si>
  <si>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</si>
  <si>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</si>
  <si>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</si>
  <si>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</si>
  <si>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</si>
  <si>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</si>
  <si>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</si>
  <si>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</si>
  <si>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</si>
  <si>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</si>
  <si>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</si>
  <si>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</si>
  <si>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</si>
  <si>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</si>
  <si>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</si>
  <si>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</si>
  <si>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</si>
  <si>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</si>
  <si>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</si>
  <si>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</si>
  <si>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</si>
  <si>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</si>
  <si>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</si>
  <si>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</si>
  <si>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</si>
  <si>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</si>
  <si>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</si>
  <si>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</si>
  <si>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</si>
  <si>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</si>
  <si>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</si>
  <si>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</si>
  <si>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</si>
  <si>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</si>
  <si>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</si>
  <si>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</si>
  <si>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</si>
  <si>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</si>
  <si>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</si>
  <si>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</si>
  <si>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</si>
  <si>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</si>
  <si>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</si>
  <si>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</si>
  <si>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</si>
  <si>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</si>
  <si>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</si>
  <si>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</si>
  <si>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</si>
  <si>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</si>
  <si>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</si>
  <si>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</si>
  <si>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</si>
  <si>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</si>
  <si>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</si>
  <si>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</si>
  <si>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</si>
  <si>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</si>
  <si>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</si>
  <si>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</si>
  <si>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</si>
  <si>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</si>
  <si>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</si>
  <si>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</si>
  <si>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</si>
  <si>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</si>
  <si>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</si>
  <si>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</si>
  <si>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</si>
  <si>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</si>
  <si>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</si>
  <si>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</si>
  <si>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</si>
  <si>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</si>
  <si>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</si>
  <si>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</si>
  <si>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</si>
  <si>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</si>
  <si>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</si>
  <si>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</si>
  <si>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</si>
  <si>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</si>
  <si>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</si>
  <si>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</si>
  <si>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</si>
  <si>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</si>
  <si>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</si>
  <si>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</si>
  <si>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</si>
  <si>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</si>
  <si>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</si>
  <si>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</si>
  <si>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</si>
  <si>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</si>
  <si>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</si>
  <si>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</si>
  <si>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</si>
  <si>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</si>
  <si>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</si>
  <si>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</si>
  <si>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</si>
  <si>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</si>
  <si>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</si>
  <si>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</si>
  <si>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</si>
  <si>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</si>
  <si>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</si>
  <si>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</si>
  <si>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</si>
  <si>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</si>
  <si>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</si>
  <si>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</si>
  <si>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</si>
  <si>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</si>
  <si>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</si>
  <si>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</si>
  <si>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</si>
  <si>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</si>
  <si>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</si>
  <si>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</si>
  <si>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</si>
  <si>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</si>
  <si>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</si>
  <si>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</si>
  <si>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</si>
  <si>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</si>
  <si>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</si>
  <si>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</si>
  <si>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</si>
  <si>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</si>
  <si>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</si>
  <si>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</si>
  <si>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</si>
  <si>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</si>
  <si>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</si>
  <si>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</si>
  <si>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</si>
  <si>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</si>
  <si>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</si>
  <si>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</si>
  <si>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</si>
  <si>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</si>
  <si>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</si>
  <si>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</si>
  <si>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</si>
  <si>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</si>
  <si>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</si>
  <si>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</si>
  <si>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</si>
  <si>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</si>
  <si>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</si>
  <si>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</si>
  <si>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</si>
  <si>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</si>
  <si>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</si>
  <si>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</si>
  <si>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</si>
  <si>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</si>
  <si>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</si>
  <si>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</si>
  <si>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</si>
  <si>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</si>
  <si>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</si>
  <si>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</si>
  <si>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</si>
  <si>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</si>
  <si>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</si>
  <si>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</si>
  <si>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</si>
  <si>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</si>
  <si>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</si>
  <si>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</si>
  <si>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</si>
  <si>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</si>
  <si>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</si>
  <si>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</si>
  <si>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</si>
  <si>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</si>
  <si>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</si>
  <si>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</si>
  <si>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</si>
  <si>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</si>
  <si>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</si>
  <si>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</si>
  <si>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</si>
  <si>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</si>
  <si>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</si>
  <si>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</si>
  <si>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</si>
  <si>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</si>
  <si>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</si>
  <si>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</si>
  <si>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</si>
  <si>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</si>
  <si>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</si>
  <si>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</si>
  <si>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</si>
  <si>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</si>
  <si>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</si>
  <si>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</si>
  <si>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</si>
  <si>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</si>
  <si>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</si>
  <si>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</si>
  <si>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</si>
  <si>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</si>
  <si>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</si>
  <si>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</si>
  <si>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</si>
  <si>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</si>
  <si>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</si>
  <si>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</si>
  <si>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</si>
  <si>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</si>
  <si>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</si>
  <si>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</si>
  <si>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</si>
  <si>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</si>
  <si>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</si>
  <si>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</si>
  <si>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</si>
  <si>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</si>
  <si>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</si>
  <si>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</si>
  <si>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</si>
  <si>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</si>
  <si>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</si>
  <si>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</si>
  <si>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</si>
  <si>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</si>
  <si>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</si>
  <si>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</si>
  <si>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</si>
  <si>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</si>
  <si>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</si>
  <si>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</si>
  <si>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</si>
  <si>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</si>
  <si>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</si>
  <si>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</si>
  <si>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</si>
  <si>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</si>
  <si>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</si>
  <si>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</si>
  <si>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</si>
  <si>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</si>
  <si>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</si>
  <si>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</si>
  <si>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</si>
  <si>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</si>
  <si>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</si>
  <si>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</si>
  <si>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</si>
  <si>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</si>
  <si>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</si>
  <si>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</si>
  <si>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</si>
  <si>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</si>
  <si>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</si>
  <si>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</si>
  <si>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</si>
  <si>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</si>
  <si>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</si>
  <si>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</si>
  <si>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</si>
  <si>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</si>
  <si>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</si>
  <si>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</si>
  <si>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</si>
  <si>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</si>
  <si>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</si>
  <si>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</si>
  <si>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</si>
  <si>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</si>
  <si>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</si>
  <si>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</si>
  <si>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</si>
  <si>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</si>
  <si>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</si>
  <si>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</si>
  <si>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</si>
  <si>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</si>
  <si>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</si>
  <si>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</si>
  <si>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</si>
  <si>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</si>
  <si>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</si>
  <si>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</si>
  <si>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</si>
  <si>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</si>
  <si>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</si>
  <si>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</si>
  <si>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</si>
  <si>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</si>
  <si>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</si>
  <si>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</si>
  <si>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</si>
  <si>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</si>
  <si>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</si>
  <si>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</si>
  <si>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</si>
  <si>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</si>
  <si>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</si>
  <si>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</si>
  <si>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</si>
  <si>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</si>
  <si>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</si>
  <si>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</si>
  <si>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</si>
  <si>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</si>
  <si>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</si>
  <si>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</si>
  <si>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</si>
  <si>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</si>
  <si>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</si>
  <si>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</si>
  <si>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</si>
  <si>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</si>
  <si>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</si>
  <si>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</si>
  <si>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</si>
  <si>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</si>
  <si>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</si>
  <si>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</si>
  <si>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</si>
  <si>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</si>
  <si>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</si>
  <si>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</si>
  <si>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</si>
  <si>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</si>
  <si>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</si>
  <si>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</si>
  <si>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</si>
  <si>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</si>
  <si>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</si>
  <si>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</si>
  <si>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</si>
  <si>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</si>
  <si>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</si>
  <si>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</si>
  <si>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</si>
  <si>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</si>
  <si>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</si>
  <si>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</si>
  <si>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</si>
  <si>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</si>
  <si>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</si>
  <si>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</si>
  <si>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</si>
  <si>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</si>
  <si>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</si>
  <si>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</si>
  <si>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</si>
  <si>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</si>
  <si>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</si>
  <si>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</si>
  <si>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</si>
  <si>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</si>
  <si>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</si>
  <si>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</si>
  <si>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</si>
  <si>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</si>
  <si>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</si>
  <si>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</si>
  <si>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</si>
  <si>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</si>
  <si>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</si>
  <si>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</si>
  <si>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</si>
  <si>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</si>
  <si>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</si>
  <si>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</si>
  <si>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</si>
  <si>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</si>
  <si>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</si>
  <si>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</si>
  <si>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</si>
  <si>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</si>
  <si>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</si>
  <si>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</si>
  <si>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</si>
  <si>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</si>
  <si>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</si>
  <si>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</si>
  <si>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</si>
  <si>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</si>
  <si>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</si>
  <si>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</si>
  <si>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</si>
  <si>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</si>
  <si>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</si>
  <si>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</si>
  <si>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</si>
  <si>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</si>
  <si>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</si>
  <si>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</si>
  <si>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</si>
  <si>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</si>
  <si>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</si>
  <si>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</si>
  <si>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</si>
  <si>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</si>
  <si>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</si>
  <si>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</si>
  <si>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</si>
  <si>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</si>
  <si>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</si>
  <si>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</si>
  <si>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</si>
  <si>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</si>
  <si>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</si>
  <si>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</si>
  <si>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</si>
  <si>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</si>
  <si>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</si>
  <si>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</si>
  <si>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</si>
  <si>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</si>
  <si>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</si>
  <si>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</si>
  <si>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</si>
  <si>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</si>
  <si>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</si>
  <si>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</si>
  <si>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</si>
  <si>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</si>
  <si>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</si>
  <si>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</si>
  <si>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</si>
  <si>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</si>
  <si>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</si>
  <si>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</si>
  <si>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</si>
  <si>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</si>
  <si>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</si>
  <si>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</si>
  <si>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</si>
  <si>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</si>
  <si>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</si>
  <si>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</si>
  <si>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</si>
  <si>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</si>
  <si>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</si>
  <si>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</si>
  <si>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</si>
  <si>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</si>
  <si>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</si>
  <si>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</si>
  <si>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</si>
  <si>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</si>
  <si>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</si>
  <si>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</si>
  <si>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</si>
  <si>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</si>
  <si>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</si>
  <si>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</si>
  <si>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</si>
  <si>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</si>
  <si>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</si>
  <si>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</si>
  <si>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</si>
  <si>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</si>
  <si>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</si>
  <si>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</si>
  <si>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</si>
  <si>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</si>
  <si>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</si>
  <si>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</si>
  <si>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</si>
  <si>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</si>
  <si>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</si>
  <si>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</si>
  <si>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</si>
  <si>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</si>
  <si>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</si>
  <si>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</si>
  <si>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</si>
  <si>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</si>
  <si>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</si>
  <si>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</si>
  <si>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</si>
  <si>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</si>
  <si>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</si>
  <si>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</si>
  <si>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</si>
  <si>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</si>
  <si>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</si>
  <si>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</si>
  <si>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</si>
  <si>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</si>
  <si>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</si>
  <si>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</si>
  <si>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</si>
  <si>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</si>
  <si>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</si>
  <si>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</si>
  <si>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</si>
  <si>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</si>
  <si>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</si>
  <si>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</si>
  <si>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</si>
  <si>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</si>
  <si>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</si>
  <si>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</si>
  <si>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</si>
  <si>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</si>
  <si>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</si>
  <si>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</si>
  <si>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</si>
  <si>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</si>
  <si>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</si>
  <si>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</si>
  <si>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</si>
  <si>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</si>
  <si>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</si>
  <si>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</si>
  <si>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</si>
  <si>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</si>
  <si>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</si>
  <si>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</si>
  <si>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</si>
  <si>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</si>
  <si>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</si>
  <si>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</si>
  <si>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</si>
  <si>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</si>
  <si>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</si>
  <si>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</si>
  <si>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</si>
  <si>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</si>
  <si>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</si>
  <si>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</si>
  <si>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</si>
  <si>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</si>
  <si>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</si>
  <si>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</si>
  <si>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</si>
  <si>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</si>
  <si>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</si>
  <si>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</si>
  <si>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</si>
  <si>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</si>
  <si>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</si>
  <si>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</si>
  <si>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</si>
  <si>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</si>
  <si>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</si>
  <si>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</si>
  <si>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</si>
  <si>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</si>
  <si>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</si>
  <si>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</si>
  <si>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</si>
  <si>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</si>
  <si>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</si>
  <si>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</si>
  <si>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</si>
  <si>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</si>
  <si>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</si>
  <si>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</si>
  <si>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</si>
  <si>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</si>
  <si>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</si>
  <si>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</si>
  <si>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</si>
  <si>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</si>
  <si>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</si>
  <si>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</si>
  <si>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</si>
  <si>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</si>
  <si>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</si>
  <si>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</si>
  <si>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</si>
  <si>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</si>
  <si>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</si>
  <si>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</si>
  <si>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</si>
  <si>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</si>
  <si>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</si>
  <si>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</si>
  <si>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</si>
  <si>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</si>
  <si>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</si>
  <si>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</si>
  <si>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</si>
  <si>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</si>
  <si>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</si>
  <si>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</si>
  <si>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</si>
  <si>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</si>
  <si>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</si>
  <si>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</si>
  <si>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</si>
  <si>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</si>
  <si>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</si>
  <si>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</si>
  <si>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</si>
  <si>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</si>
  <si>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</si>
  <si>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</si>
  <si>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</si>
  <si>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</si>
  <si>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</si>
  <si>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</si>
  <si>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</si>
  <si>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</si>
  <si>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</si>
  <si>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</si>
  <si>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</si>
  <si>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</si>
  <si>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</si>
  <si>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</si>
  <si>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</si>
  <si>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</si>
  <si>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</si>
  <si>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</si>
  <si>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</si>
  <si>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</si>
  <si>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</si>
  <si>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</si>
  <si>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</si>
  <si>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</si>
  <si>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</si>
  <si>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</si>
  <si>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</si>
  <si>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</si>
  <si>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</si>
  <si>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</si>
  <si>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</si>
  <si>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</si>
  <si>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</si>
  <si>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</si>
  <si>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</si>
  <si>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</si>
  <si>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</si>
  <si>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</si>
  <si>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</si>
  <si>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</si>
  <si>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</si>
  <si>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</si>
  <si>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</si>
  <si>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</si>
  <si>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</si>
  <si>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</si>
  <si>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</si>
  <si>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</si>
  <si>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</si>
  <si>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</si>
  <si>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</si>
  <si>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</si>
  <si>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</si>
  <si>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</si>
  <si>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</si>
  <si>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</si>
  <si>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</si>
  <si>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</si>
  <si>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</si>
  <si>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</si>
  <si>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</si>
  <si>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</si>
  <si>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</si>
  <si>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</si>
  <si>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</si>
  <si>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</si>
  <si>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</si>
  <si>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</si>
  <si>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</si>
  <si>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</si>
  <si>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</si>
  <si>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</si>
  <si>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</si>
  <si>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</si>
  <si>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</si>
  <si>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</si>
  <si>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</si>
  <si>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</si>
  <si>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</si>
  <si>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</si>
  <si>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</si>
  <si>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</si>
  <si>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</si>
  <si>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</si>
  <si>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</si>
  <si>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</si>
  <si>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</si>
  <si>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</si>
  <si>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</si>
  <si>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</si>
  <si>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</si>
  <si>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</si>
  <si>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</si>
  <si>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</si>
  <si>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</si>
  <si>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</si>
  <si>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</si>
  <si>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</si>
  <si>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</si>
  <si>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</si>
  <si>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</si>
  <si>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</si>
  <si>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</si>
  <si>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</si>
  <si>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</si>
  <si>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</si>
  <si>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</si>
  <si>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</si>
  <si>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</si>
  <si>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</si>
  <si>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</si>
  <si>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</si>
  <si>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</si>
  <si>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</si>
  <si>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</si>
  <si>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</si>
  <si>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</si>
  <si>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</si>
  <si>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</si>
  <si>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</si>
  <si>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</si>
  <si>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</si>
  <si>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</si>
  <si>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</si>
  <si>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</si>
  <si>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</si>
  <si>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</si>
  <si>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</si>
  <si>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</si>
  <si>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</si>
  <si>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</si>
  <si>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</si>
  <si>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</si>
  <si>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</si>
  <si>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</si>
  <si>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</si>
  <si>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</si>
  <si>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</si>
  <si>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</si>
  <si>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</si>
  <si>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</si>
  <si>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</si>
  <si>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</si>
  <si>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</si>
  <si>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</si>
  <si>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</si>
  <si>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</si>
  <si>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</si>
  <si>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</si>
  <si>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</si>
  <si>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</si>
  <si>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</si>
  <si>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</si>
  <si>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</si>
  <si>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</si>
  <si>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</si>
  <si>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</si>
  <si>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</si>
  <si>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</si>
  <si>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</si>
  <si>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</si>
  <si>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</si>
  <si>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</si>
  <si>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</si>
  <si>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</si>
  <si>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</si>
  <si>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</si>
  <si>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</si>
  <si>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</si>
  <si>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</si>
  <si>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</si>
  <si>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</si>
  <si>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</si>
  <si>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</si>
  <si>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</si>
  <si>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</si>
  <si>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</si>
  <si>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</si>
  <si>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</si>
  <si>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</si>
  <si>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</si>
  <si>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</si>
  <si>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</si>
  <si>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</si>
  <si>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</si>
  <si>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</si>
  <si>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</si>
  <si>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</si>
  <si>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</si>
  <si>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</si>
  <si>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</si>
  <si>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</si>
  <si>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</si>
  <si>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</si>
  <si>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</si>
  <si>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</si>
  <si>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</si>
  <si>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</si>
  <si>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</si>
  <si>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</si>
  <si>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</si>
  <si>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</si>
  <si>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</si>
  <si>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</si>
  <si>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</si>
  <si>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</si>
  <si>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</si>
  <si>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</si>
  <si>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</si>
  <si>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</si>
  <si>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</si>
  <si>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</si>
  <si>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</si>
  <si>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</si>
  <si>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</si>
  <si>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</si>
  <si>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</si>
  <si>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</si>
  <si>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</si>
  <si>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</si>
  <si>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</si>
  <si>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</si>
  <si>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</si>
  <si>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</si>
  <si>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</si>
  <si>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</si>
  <si>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</si>
  <si>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</si>
  <si>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</si>
  <si>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</si>
  <si>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</si>
  <si>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</si>
  <si>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</si>
  <si>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</si>
  <si>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</si>
  <si>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</si>
  <si>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</si>
  <si>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</si>
  <si>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</si>
  <si>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</si>
  <si>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</si>
  <si>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</si>
  <si>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</si>
  <si>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</si>
  <si>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</si>
  <si>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</si>
  <si>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</si>
  <si>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</si>
  <si>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</si>
  <si>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</si>
  <si>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</si>
  <si>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</si>
  <si>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</si>
  <si>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</si>
  <si>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</si>
  <si>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</si>
  <si>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</si>
  <si>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</si>
  <si>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</si>
  <si>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</si>
  <si>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</si>
  <si>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</si>
  <si>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</si>
  <si>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</si>
  <si>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</si>
  <si>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</si>
  <si>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</si>
  <si>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</si>
  <si>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</si>
  <si>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</si>
  <si>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</si>
  <si>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</si>
  <si>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</si>
  <si>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</si>
  <si>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</si>
  <si>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</si>
  <si>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</si>
  <si>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</si>
  <si>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</si>
  <si>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</si>
  <si>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</si>
  <si>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</si>
  <si>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</si>
  <si>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</si>
  <si>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</si>
  <si>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</si>
  <si>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</si>
  <si>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</si>
  <si>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</si>
  <si>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</si>
  <si>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</si>
  <si>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</si>
  <si>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</si>
  <si>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</si>
  <si>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</si>
  <si>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</si>
  <si>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</si>
  <si>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</si>
  <si>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</si>
  <si>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</si>
  <si>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</si>
  <si>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</si>
  <si>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</si>
  <si>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</si>
  <si>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</si>
  <si>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</si>
  <si>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</si>
  <si>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</si>
  <si>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</si>
  <si>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</si>
  <si>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</si>
  <si>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</si>
  <si>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</si>
  <si>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</si>
  <si>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</si>
  <si>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</si>
  <si>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</si>
  <si>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</si>
  <si>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</si>
  <si>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</si>
  <si>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</si>
  <si>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</si>
  <si>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</si>
  <si>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</si>
  <si>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</si>
  <si>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</si>
  <si>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</si>
  <si>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</si>
  <si>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</si>
  <si>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</si>
  <si>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</si>
  <si>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</si>
  <si>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</si>
  <si>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</si>
  <si>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</si>
  <si>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</si>
  <si>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</si>
  <si>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</si>
  <si>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</si>
  <si>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</si>
  <si>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</si>
  <si>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</si>
  <si>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</si>
  <si>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</si>
  <si>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</si>
  <si>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</si>
  <si>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</si>
  <si>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</si>
  <si>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</si>
  <si>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</si>
  <si>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</si>
  <si>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</si>
  <si>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</si>
  <si>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</si>
  <si>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</si>
  <si>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</si>
  <si>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</si>
  <si>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</si>
  <si>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</si>
  <si>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</si>
  <si>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</si>
  <si>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</si>
  <si>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</si>
  <si>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</si>
  <si>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</si>
  <si>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</si>
  <si>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</si>
  <si>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</si>
  <si>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</si>
  <si>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</si>
  <si>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</si>
  <si>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</si>
  <si>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</si>
  <si>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</si>
  <si>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</si>
  <si>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</si>
  <si>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</si>
  <si>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</si>
  <si>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</si>
  <si>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</si>
  <si>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</si>
  <si>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</si>
  <si>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</si>
  <si>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</si>
  <si>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</si>
  <si>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</si>
  <si>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</si>
  <si>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</si>
  <si>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</si>
  <si>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</si>
  <si>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</si>
  <si>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</si>
  <si>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</si>
  <si>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</si>
  <si>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</si>
  <si>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</si>
  <si>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</si>
  <si>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</si>
  <si>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</si>
  <si>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</si>
  <si>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</si>
  <si>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</si>
  <si>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</si>
  <si>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</si>
  <si>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</si>
  <si>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</si>
  <si>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</si>
  <si>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</si>
  <si>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</si>
  <si>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</si>
  <si>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</si>
  <si>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</si>
  <si>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</si>
  <si>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</si>
  <si>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</si>
  <si>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</si>
  <si>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</si>
  <si>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</si>
  <si>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</si>
  <si>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</si>
  <si>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</si>
  <si>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</si>
  <si>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</si>
  <si>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</si>
  <si>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</si>
  <si>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</si>
  <si>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</si>
  <si>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</si>
  <si>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</si>
  <si>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</si>
  <si>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</si>
  <si>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</si>
  <si>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</si>
  <si>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</si>
  <si>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</si>
  <si>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</si>
  <si>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</si>
  <si>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</si>
  <si>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</si>
  <si>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</si>
  <si>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</si>
  <si>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</si>
  <si>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</si>
  <si>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</si>
  <si>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</si>
  <si>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</si>
  <si>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</si>
  <si>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</si>
  <si>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</si>
  <si>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</si>
  <si>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</si>
  <si>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</si>
  <si>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</si>
  <si>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</si>
  <si>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</si>
  <si>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</si>
  <si>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</si>
  <si>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</si>
  <si>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</si>
  <si>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</si>
  <si>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</si>
  <si>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</si>
  <si>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</si>
  <si>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</si>
  <si>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</si>
  <si>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</si>
  <si>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</si>
  <si>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</si>
  <si>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</si>
  <si>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</si>
  <si>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</si>
  <si>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</si>
  <si>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</si>
  <si>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</si>
  <si>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</si>
  <si>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</si>
  <si>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</si>
  <si>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</si>
  <si>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</si>
  <si>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</si>
  <si>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</si>
  <si>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</si>
  <si>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</si>
  <si>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</si>
  <si>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</si>
  <si>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</si>
  <si>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</si>
  <si>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</si>
  <si>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</si>
  <si>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</si>
  <si>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</si>
  <si>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</si>
  <si>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</si>
  <si>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</si>
  <si>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</si>
  <si>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</si>
  <si>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</si>
  <si>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</si>
  <si>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</si>
  <si>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</si>
  <si>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</si>
  <si>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</si>
  <si>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</si>
  <si>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</si>
  <si>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</si>
  <si>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</si>
  <si>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</si>
  <si>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</si>
  <si>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</si>
  <si>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</si>
  <si>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</si>
  <si>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</si>
  <si>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</si>
  <si>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</si>
  <si>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</si>
  <si>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</si>
  <si>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</si>
  <si>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</si>
  <si>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</si>
  <si>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</si>
  <si>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</si>
  <si>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</si>
  <si>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</si>
  <si>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</si>
  <si>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</si>
  <si>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</si>
  <si>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</si>
  <si>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</si>
  <si>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</si>
  <si>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</si>
  <si>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</si>
  <si>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</si>
  <si>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</si>
  <si>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</si>
  <si>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</si>
  <si>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</si>
  <si>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</si>
  <si>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</si>
  <si>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</si>
  <si>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</si>
  <si>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</si>
  <si>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</si>
  <si>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</si>
  <si>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</si>
  <si>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</si>
  <si>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</si>
  <si>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</si>
  <si>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</si>
  <si>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</si>
  <si>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</si>
  <si>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</si>
  <si>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</si>
  <si>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</si>
  <si>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</si>
  <si>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</si>
  <si>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</si>
  <si>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</si>
  <si>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</si>
  <si>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</si>
  <si>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</si>
  <si>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</si>
  <si>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</si>
  <si>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</si>
  <si>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</si>
  <si>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</si>
  <si>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</si>
  <si>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</si>
  <si>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</si>
  <si>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</si>
  <si>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</si>
  <si>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</si>
  <si>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</si>
  <si>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</si>
  <si>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</si>
  <si>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</si>
  <si>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</si>
  <si>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</si>
  <si>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</si>
  <si>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</si>
  <si>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</si>
  <si>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</si>
  <si>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</si>
  <si>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</si>
  <si>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</si>
  <si>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</si>
  <si>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</si>
  <si>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</si>
  <si>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</si>
  <si>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</si>
  <si>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</si>
  <si>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</si>
  <si>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</si>
  <si>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</si>
  <si>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</si>
  <si>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</si>
  <si>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</si>
  <si>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</si>
  <si>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</si>
  <si>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</si>
  <si>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</si>
  <si>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</si>
  <si>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</si>
  <si>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</si>
  <si>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</si>
  <si>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</si>
  <si>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</si>
  <si>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</si>
  <si>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</si>
  <si>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</si>
  <si>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</si>
  <si>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</si>
  <si>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</si>
  <si>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</si>
  <si>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</si>
  <si>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</si>
  <si>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</si>
  <si>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</si>
  <si>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</si>
  <si>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</si>
  <si>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</si>
  <si>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</si>
  <si>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</si>
  <si>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</si>
  <si>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</si>
  <si>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</si>
  <si>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</si>
  <si>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</si>
  <si>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</si>
  <si>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</si>
  <si>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</si>
  <si>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</si>
  <si>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</si>
  <si>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</si>
  <si>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</si>
  <si>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</si>
  <si>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</si>
  <si>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</si>
  <si>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</si>
  <si>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</si>
  <si>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</si>
  <si>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</si>
  <si>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</si>
  <si>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</si>
  <si>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</si>
  <si>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</si>
  <si>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</si>
  <si>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</si>
  <si>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</si>
  <si>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</si>
  <si>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</si>
  <si>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</si>
  <si>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</si>
  <si>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</si>
  <si>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</si>
  <si>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</si>
  <si>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</si>
  <si>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</si>
  <si>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</si>
  <si>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</si>
  <si>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</si>
  <si>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</si>
  <si>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</si>
  <si>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</si>
  <si>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</si>
  <si>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</si>
  <si>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</si>
  <si>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</si>
  <si>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</si>
  <si>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</si>
  <si>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</si>
  <si>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</si>
  <si>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</si>
  <si>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</si>
  <si>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</si>
  <si>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</si>
  <si>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</si>
  <si>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</si>
  <si>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</si>
  <si>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</si>
  <si>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</si>
  <si>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</si>
  <si>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</si>
  <si>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</si>
  <si>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</si>
  <si>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</si>
  <si>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</si>
  <si>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</si>
  <si>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</si>
  <si>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</si>
  <si>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</si>
  <si>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</si>
  <si>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</si>
  <si>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</si>
  <si>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</si>
  <si>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</si>
  <si>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</si>
  <si>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</si>
  <si>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</si>
  <si>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</si>
  <si>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</si>
  <si>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</si>
  <si>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</si>
  <si>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</si>
  <si>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</si>
  <si>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</si>
  <si>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</si>
  <si>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</si>
  <si>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</si>
  <si>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</si>
  <si>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</si>
  <si>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</si>
  <si>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</si>
  <si>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</si>
  <si>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</si>
  <si>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</si>
  <si>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</si>
  <si>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</si>
  <si>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</si>
  <si>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</si>
  <si>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</si>
  <si>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</si>
  <si>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</si>
  <si>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</si>
  <si>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</si>
  <si>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</si>
  <si>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</si>
  <si>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</si>
  <si>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</si>
  <si>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</si>
  <si>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</si>
  <si>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</si>
  <si>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</si>
  <si>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</si>
  <si>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</si>
  <si>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</si>
  <si>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</si>
  <si>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</si>
  <si>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</si>
  <si>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</si>
  <si>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</si>
  <si>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</si>
  <si>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</si>
  <si>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</si>
  <si>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</si>
  <si>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</si>
  <si>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</si>
  <si>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</si>
  <si>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</si>
  <si>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</si>
  <si>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</si>
  <si>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</si>
  <si>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</si>
  <si>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</si>
  <si>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</si>
  <si>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</si>
  <si>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</si>
  <si>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</si>
  <si>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</si>
  <si>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</si>
  <si>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</si>
  <si>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</si>
  <si>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</si>
  <si>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</si>
  <si>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</si>
  <si>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</si>
  <si>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</si>
  <si>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</si>
  <si>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</si>
  <si>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</si>
  <si>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</si>
  <si>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</si>
  <si>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</si>
  <si>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</si>
  <si>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</si>
  <si>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</si>
  <si>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</si>
  <si>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</si>
  <si>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</si>
  <si>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</si>
  <si>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</si>
  <si>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</si>
  <si>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</si>
  <si>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</si>
  <si>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</si>
  <si>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</si>
  <si>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</si>
  <si>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</si>
  <si>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</si>
  <si>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</si>
  <si>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</si>
  <si>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</si>
  <si>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</si>
  <si>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</si>
  <si>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</si>
  <si>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</si>
  <si>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</si>
  <si>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</si>
  <si>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</si>
  <si>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</si>
  <si>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</si>
  <si>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</si>
  <si>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</si>
  <si>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</si>
  <si>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</si>
  <si>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</si>
  <si>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</si>
  <si>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</si>
  <si>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</si>
  <si>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</si>
  <si>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</si>
  <si>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</si>
  <si>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</si>
  <si>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</si>
  <si>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</si>
  <si>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</si>
  <si>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</si>
  <si>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</si>
  <si>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</si>
  <si>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</si>
  <si>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</si>
  <si>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</si>
  <si>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</si>
  <si>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</si>
  <si>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</si>
  <si>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</si>
  <si>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</si>
  <si>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</si>
  <si>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</si>
  <si>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</si>
  <si>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</si>
  <si>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</si>
  <si>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</si>
  <si>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</si>
  <si>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</si>
  <si>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</si>
  <si>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</si>
  <si>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</si>
  <si>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</si>
  <si>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</si>
  <si>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</si>
  <si>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</si>
  <si>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</si>
  <si>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</si>
  <si>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</si>
  <si>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</si>
  <si>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</si>
  <si>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</si>
  <si>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</si>
  <si>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</si>
  <si>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</si>
  <si>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</si>
  <si>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</si>
  <si>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</si>
  <si>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</si>
  <si>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</si>
  <si>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</si>
  <si>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</si>
  <si>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</si>
  <si>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</si>
  <si>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</si>
  <si>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</si>
  <si>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</si>
  <si>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</si>
  <si>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</si>
  <si>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</si>
  <si>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</si>
  <si>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</si>
  <si>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</si>
  <si>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</si>
  <si>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</si>
  <si>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</si>
  <si>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</si>
  <si>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</si>
  <si>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</si>
  <si>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</si>
  <si>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</si>
  <si>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</si>
  <si>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</si>
  <si>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</si>
  <si>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</si>
  <si>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</si>
  <si>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</si>
  <si>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</si>
  <si>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</si>
  <si>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</si>
  <si>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</si>
  <si>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</si>
  <si>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</si>
  <si>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</si>
  <si>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</si>
  <si>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</si>
  <si>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</si>
  <si>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</si>
  <si>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</si>
  <si>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</si>
  <si>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</si>
  <si>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</si>
  <si>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</si>
  <si>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</si>
  <si>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</si>
  <si>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</si>
  <si>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</si>
  <si>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</si>
  <si>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</si>
  <si>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</si>
  <si>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</si>
  <si>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</si>
  <si>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</si>
  <si>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</si>
  <si>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</si>
  <si>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</si>
  <si>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</si>
  <si>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</si>
  <si>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</si>
  <si>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</si>
  <si>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</si>
  <si>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</si>
  <si>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</si>
  <si>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</si>
  <si>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</si>
  <si>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</si>
  <si>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</si>
  <si>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</si>
  <si>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</si>
  <si>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</si>
  <si>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</si>
  <si>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</si>
  <si>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</si>
  <si>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</si>
  <si>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</si>
  <si>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</si>
  <si>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</si>
  <si>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</si>
  <si>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</si>
  <si>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</si>
  <si>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</si>
  <si>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</si>
  <si>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</si>
  <si>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</si>
  <si>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</si>
  <si>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</si>
  <si>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</si>
  <si>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</si>
  <si>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</si>
  <si>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</si>
  <si>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</si>
  <si>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</si>
  <si>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</si>
  <si>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</si>
  <si>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</si>
  <si>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</si>
  <si>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</si>
  <si>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</si>
  <si>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</si>
  <si>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</si>
  <si>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</si>
  <si>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</si>
  <si>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</si>
  <si>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</si>
  <si>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</si>
  <si>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</si>
  <si>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</si>
  <si>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</si>
  <si>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</si>
  <si>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</si>
  <si>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</si>
  <si>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</si>
  <si>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</si>
  <si>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</si>
  <si>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</si>
  <si>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</si>
  <si>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</si>
  <si>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</si>
  <si>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</si>
  <si>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</si>
  <si>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</si>
  <si>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</si>
  <si>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</si>
  <si>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</si>
  <si>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</si>
  <si>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</si>
  <si>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</si>
  <si>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</si>
  <si>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</si>
  <si>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</si>
  <si>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</si>
  <si>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</si>
  <si>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</si>
  <si>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</si>
  <si>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</si>
  <si>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</si>
  <si>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</si>
  <si>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</si>
  <si>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</si>
  <si>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</si>
  <si>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</si>
  <si>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</si>
  <si>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</si>
  <si>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</si>
  <si>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</si>
  <si>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</si>
  <si>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</si>
  <si>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</si>
  <si>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</si>
  <si>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</si>
  <si>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</si>
  <si>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</si>
  <si>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</si>
  <si>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</si>
  <si>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</si>
  <si>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</si>
  <si>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</si>
  <si>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</si>
  <si>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</si>
  <si>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</si>
  <si>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</si>
  <si>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</si>
  <si>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</si>
  <si>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</si>
  <si>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</si>
  <si>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</si>
  <si>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</si>
  <si>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</si>
  <si>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</si>
  <si>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</si>
  <si>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</si>
  <si>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</si>
  <si>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</si>
  <si>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</si>
  <si>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</si>
  <si>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</si>
  <si>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</si>
  <si>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</si>
  <si>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</si>
  <si>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</si>
  <si>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</si>
  <si>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</si>
  <si>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</si>
  <si>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</si>
  <si>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</si>
  <si>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</si>
  <si>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</si>
  <si>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</si>
  <si>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</si>
  <si>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</si>
  <si>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</si>
  <si>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</si>
  <si>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</si>
  <si>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</si>
  <si>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</si>
  <si>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</si>
  <si>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</si>
  <si>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</si>
  <si>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</si>
  <si>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</si>
  <si>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</si>
  <si>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</si>
  <si>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Years</t>
  </si>
  <si>
    <t>Name</t>
  </si>
  <si>
    <t>Goal</t>
  </si>
  <si>
    <t>Pledge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</si>
  <si>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</si>
  <si>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</si>
  <si>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</si>
  <si>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</si>
  <si>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</si>
  <si>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</si>
  <si>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</si>
  <si>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</si>
  <si>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</si>
  <si>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</si>
  <si>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</si>
  <si>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</si>
  <si>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</si>
  <si>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</si>
  <si>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</si>
  <si>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</si>
  <si>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Duration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</si>
  <si>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</si>
  <si>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</si>
  <si>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</si>
  <si>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</si>
  <si>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</si>
  <si>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</si>
  <si>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</si>
  <si>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</si>
  <si>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</si>
  <si>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</si>
  <si>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</si>
  <si>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</si>
  <si>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</si>
  <si>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</si>
  <si>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</si>
  <si>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</si>
  <si>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</si>
  <si>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</si>
  <si>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</si>
  <si>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</si>
  <si>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</si>
  <si>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</si>
  <si>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</si>
  <si>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</si>
  <si>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Greater Than 50000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</si>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</sst>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915266841644797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6-44EF-ACC8-E847A34656C6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E6-44EF-ACC8-E847A34656C6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E6-44EF-ACC8-E847A34656C6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E6-44EF-ACC8-E847A3465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9311024"/>
        <c:axId val="2091536608"/>
      </c:barChart>
      <c:catAx>
        <c:axId val="173931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536608"/>
        <c:crosses val="autoZero"/>
        <c:auto val="1"/>
        <c:lblAlgn val="ctr"/>
        <c:lblOffset val="100"/>
        <c:noMultiLvlLbl val="0"/>
      </c:catAx>
      <c:valAx>
        <c:axId val="20915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31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Statistics'!$A$6:$A$51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'Subcategory Statistics'!$B$6:$B$51</c:f>
              <c:numCache>
                <c:formatCode>General</c:formatCode>
                <c:ptCount val="37"/>
                <c:pt idx="3">
                  <c:v>2</c:v>
                </c:pt>
                <c:pt idx="6">
                  <c:v>1</c:v>
                </c:pt>
                <c:pt idx="19">
                  <c:v>1</c:v>
                </c:pt>
                <c:pt idx="24">
                  <c:v>3</c:v>
                </c:pt>
                <c:pt idx="32">
                  <c:v>5</c:v>
                </c:pt>
                <c:pt idx="33">
                  <c:v>7</c:v>
                </c:pt>
                <c:pt idx="34">
                  <c:v>5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27-44B8-8D93-D29450B5E7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Statistics'!$A$6:$A$51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'Subcategory Statistics'!$C$6:$C$51</c:f>
              <c:numCache>
                <c:formatCode>General</c:formatCode>
                <c:ptCount val="37"/>
                <c:pt idx="0">
                  <c:v>14</c:v>
                </c:pt>
                <c:pt idx="2">
                  <c:v>16</c:v>
                </c:pt>
                <c:pt idx="6">
                  <c:v>5</c:v>
                </c:pt>
                <c:pt idx="7">
                  <c:v>3</c:v>
                </c:pt>
                <c:pt idx="9">
                  <c:v>7</c:v>
                </c:pt>
                <c:pt idx="11">
                  <c:v>10</c:v>
                </c:pt>
                <c:pt idx="14">
                  <c:v>1</c:v>
                </c:pt>
                <c:pt idx="15">
                  <c:v>6</c:v>
                </c:pt>
                <c:pt idx="20">
                  <c:v>3</c:v>
                </c:pt>
                <c:pt idx="21">
                  <c:v>5</c:v>
                </c:pt>
                <c:pt idx="22">
                  <c:v>14</c:v>
                </c:pt>
                <c:pt idx="23">
                  <c:v>5</c:v>
                </c:pt>
                <c:pt idx="25">
                  <c:v>2</c:v>
                </c:pt>
                <c:pt idx="26">
                  <c:v>2</c:v>
                </c:pt>
                <c:pt idx="28">
                  <c:v>4</c:v>
                </c:pt>
                <c:pt idx="29">
                  <c:v>3</c:v>
                </c:pt>
                <c:pt idx="32">
                  <c:v>6</c:v>
                </c:pt>
                <c:pt idx="33">
                  <c:v>10</c:v>
                </c:pt>
                <c:pt idx="34">
                  <c:v>11</c:v>
                </c:pt>
                <c:pt idx="35">
                  <c:v>70</c:v>
                </c:pt>
                <c:pt idx="3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27-44B8-8D93-D29450B5E7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Statistics'!$A$6:$A$51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'Subcategory Statistics'!$D$6:$D$51</c:f>
              <c:numCache>
                <c:formatCode>General</c:formatCode>
                <c:ptCount val="37"/>
                <c:pt idx="8">
                  <c:v>1</c:v>
                </c:pt>
                <c:pt idx="14">
                  <c:v>1</c:v>
                </c:pt>
                <c:pt idx="3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27-44B8-8D93-D29450B5E72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Statistics'!$A$6:$A$51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'Subcategory Statistics'!$E$6:$E$51</c:f>
              <c:numCache>
                <c:formatCode>General</c:formatCode>
                <c:ptCount val="37"/>
                <c:pt idx="1">
                  <c:v>8</c:v>
                </c:pt>
                <c:pt idx="4">
                  <c:v>6</c:v>
                </c:pt>
                <c:pt idx="5">
                  <c:v>7</c:v>
                </c:pt>
                <c:pt idx="10">
                  <c:v>16</c:v>
                </c:pt>
                <c:pt idx="12">
                  <c:v>5</c:v>
                </c:pt>
                <c:pt idx="13">
                  <c:v>6</c:v>
                </c:pt>
                <c:pt idx="16">
                  <c:v>2</c:v>
                </c:pt>
                <c:pt idx="17">
                  <c:v>2</c:v>
                </c:pt>
                <c:pt idx="18">
                  <c:v>10</c:v>
                </c:pt>
                <c:pt idx="22">
                  <c:v>18</c:v>
                </c:pt>
                <c:pt idx="27">
                  <c:v>6</c:v>
                </c:pt>
                <c:pt idx="30">
                  <c:v>19</c:v>
                </c:pt>
                <c:pt idx="31">
                  <c:v>3</c:v>
                </c:pt>
                <c:pt idx="34">
                  <c:v>10</c:v>
                </c:pt>
                <c:pt idx="35">
                  <c:v>238</c:v>
                </c:pt>
                <c:pt idx="3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27-44B8-8D93-D29450B5E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2026480"/>
        <c:axId val="1892827424"/>
      </c:barChart>
      <c:catAx>
        <c:axId val="194202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827424"/>
        <c:crosses val="autoZero"/>
        <c:auto val="1"/>
        <c:lblAlgn val="ctr"/>
        <c:lblOffset val="100"/>
        <c:noMultiLvlLbl val="0"/>
      </c:catAx>
      <c:valAx>
        <c:axId val="189282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2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BB-4DA0-9F62-1AA94B6231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BB-4DA0-9F62-1AA94B62311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BB-4DA0-9F62-1AA94B62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1291872"/>
        <c:axId val="1220210496"/>
      </c:lineChart>
      <c:catAx>
        <c:axId val="10312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210496"/>
        <c:crosses val="autoZero"/>
        <c:auto val="1"/>
        <c:lblAlgn val="ctr"/>
        <c:lblOffset val="100"/>
        <c:noMultiLvlLbl val="0"/>
      </c:catAx>
      <c:valAx>
        <c:axId val="122021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9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4-467E-A198-811A348CF443}"/>
            </c:ext>
          </c:extLst>
        </c:ser>
        <c:ser>
          <c:idx val="1"/>
          <c:order val="1"/>
          <c:tx>
            <c:strRef>
              <c:f>'Outcomes Base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54-467E-A198-811A348CF443}"/>
            </c:ext>
          </c:extLst>
        </c:ser>
        <c:ser>
          <c:idx val="2"/>
          <c:order val="2"/>
          <c:tx>
            <c:strRef>
              <c:f>'Outcomes Base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54-467E-A198-811A348CF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7690608"/>
        <c:axId val="1086562976"/>
      </c:lineChart>
      <c:catAx>
        <c:axId val="139769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562976"/>
        <c:crosses val="autoZero"/>
        <c:auto val="1"/>
        <c:lblAlgn val="ctr"/>
        <c:lblOffset val="100"/>
        <c:noMultiLvlLbl val="0"/>
      </c:catAx>
      <c:valAx>
        <c:axId val="108656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69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B9E7174-FCFF-4FC5-A5F0-4FFED7FD0101}">
          <cx:tx>
            <cx:txData>
              <cx:f>_xlchart.v1.4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9496A8-2386-4CB7-99D9-8D5AD94D3612}">
          <cx:tx>
            <cx:txData>
              <cx:f>_xlchart.v1.6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  <cx:spPr>
    <a:ln>
      <a:solidFill>
        <a:schemeClr val="accent1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7D639D-1974-49CB-ACF3-A932130FAB83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4762</xdr:rowOff>
    </xdr:from>
    <xdr:to>
      <xdr:col>14</xdr:col>
      <xdr:colOff>314325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47BA36-A9CB-44A5-84B0-BCC490E4C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9525</xdr:rowOff>
    </xdr:from>
    <xdr:to>
      <xdr:col>14</xdr:col>
      <xdr:colOff>504825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DA9129-13F6-4E6B-B59C-7ABC376C1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6560195-FF72-4251-9EC9-869892CD4FC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9FA4919-EADB-4A44-AA60-96FCAFD8D05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14287</xdr:rowOff>
    </xdr:from>
    <xdr:to>
      <xdr:col>13</xdr:col>
      <xdr:colOff>314325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E9F23-30D2-406D-B70D-9BCB460E2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19051</xdr:colOff>
      <xdr:row>14</xdr:row>
      <xdr:rowOff>23812</xdr:rowOff>
    </xdr:from>
    <xdr:to>
      <xdr:col>8</xdr:col>
      <xdr:colOff>19051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20FEB-CC73-4F81-A8E7-7777AF439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Womer" refreshedDate="44093.531695254627" createdVersion="6" refreshedVersion="6" minRefreshableVersion="3" recordCount="4114" xr:uid="{69D30223-488D-4F6F-9958-5AF9EFCF3E2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Womer" refreshedDate="44100.569781597223" createdVersion="6" refreshedVersion="6" minRefreshableVersion="3" recordCount="4114" xr:uid="{FC0A3797-837E-49BC-9B2E-BFBF7C039498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0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5-08-12T02:00:00"/>
        <d v="2014-12-22T14:47:59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6-11-23T08:45:43"/>
        <d v="2010-12-18T09:43:25"/>
        <d v="2012-07-15T05:42:31"/>
        <d v="2016-12-15T05:00:00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6-12-10T00:00:04"/>
        <d v="2013-03-26T23:55:51"/>
        <d v="2017-02-01T00:00:00"/>
        <d v="2016-10-02T06:41:24"/>
        <d v="2014-09-24T01:41:37"/>
        <d v="2016-04-01T04:00:00"/>
        <d v="2016-08-12T00:37:54"/>
        <d v="2014-06-10T08:33:00"/>
        <d v="2016-08-06T07:52:18"/>
        <d v="2012-12-15T22:11:50"/>
        <d v="2016-04-22T19:49:04"/>
        <d v="2016-01-03T22:59:00"/>
        <d v="2015-12-18T19:38:59"/>
        <d v="2015-07-08T22:58:33"/>
        <d v="2016-12-08T08:00:00"/>
        <d v="2012-04-22T16:59:36"/>
        <d v="2016-02-21T09:33:48"/>
        <d v="2012-03-02T06:59:00"/>
        <d v="2013-11-15T04:00:00"/>
        <d v="2013-03-02T07:59:00"/>
        <d v="2012-01-12T01:00:00"/>
        <d v="2015-12-31T03:00:00"/>
        <d v="2016-04-22T06:32:52"/>
        <d v="2016-10-14T06:04:42"/>
        <d v="2016-08-06T07:00:00"/>
        <d v="2012-09-06T17:01:40"/>
        <d v="2015-05-31T21:00:00"/>
        <d v="2015-06-14T18:45:37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6-07-21T16:45:26"/>
        <d v="2012-04-27T15:31:34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4-08-23T18:31:23"/>
        <d v="2015-07-29T15:31:29"/>
        <d v="2015-03-07T04:55:00"/>
        <d v="2016-10-25T19:00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1-07T11:05:37"/>
        <d v="2016-12-23T01:47:58"/>
        <d v="2014-05-29T17:50:00"/>
        <d v="2015-12-19T01:00:00"/>
        <d v="2013-03-11T04:00:00"/>
        <d v="2015-05-08T20:05:00"/>
        <d v="2014-07-18T23:48:24"/>
        <d v="2015-06-22T17:31:06"/>
        <d v="2013-03-10T18:07:31"/>
        <d v="2014-08-14T12:58:18"/>
        <d v="2017-02-20T12:01:30"/>
        <d v="2014-05-19T02:49:19"/>
        <d v="2015-06-02T00:47:00"/>
        <d v="2014-05-31T19:40:52"/>
        <d v="2016-10-01T17:19:42"/>
        <d v="2015-12-16T06:59:00"/>
        <d v="2012-07-07T03:59:00"/>
        <d v="2014-08-15T15:00:22"/>
        <d v="2012-12-31T18:00:00"/>
        <d v="2016-08-01T18:13:30"/>
        <d v="2016-02-26T11:52:12"/>
        <d v="2015-12-30T14:23:54"/>
        <d v="2016-08-18T06:59:00"/>
        <d v="2016-04-19T20:05:04"/>
        <d v="2013-12-01T21:17:32"/>
        <d v="2015-08-30T00:00:00"/>
        <d v="2015-07-10T18:00:00"/>
        <d v="2015-06-11T04:25:46"/>
        <d v="2011-04-22T04:21:13"/>
        <d v="2014-09-06T15:25:31"/>
        <d v="2013-02-17T19:25:29"/>
        <d v="2015-05-15T19:49:39"/>
        <d v="2013-12-25T08:00:29"/>
        <d v="2015-06-27T06:55:54"/>
        <d v="2011-01-01T04:59:00"/>
        <d v="2013-10-16T14:33:35"/>
        <d v="2012-07-14T03:02:00"/>
        <d v="2014-07-23T15:25:50"/>
        <d v="2014-04-10T06:59:00"/>
        <d v="2015-02-27T00:30:00"/>
        <d v="2010-11-02T00:26:00"/>
        <d v="2014-11-01T04:59:00"/>
        <d v="2014-05-13T18:43:56"/>
        <d v="2014-05-14T23:04:00"/>
        <d v="2013-05-31T12:00:00"/>
        <d v="2011-06-18T01:14:26"/>
        <d v="2014-09-10T04:52:00"/>
        <d v="2014-08-01T06:59:00"/>
        <d v="2014-08-15T12:39:12"/>
        <d v="2014-12-20T04:59:00"/>
        <d v="2012-12-20T11:58:45"/>
        <d v="2016-03-25T02:53:08"/>
        <d v="2015-10-23T11:00:00"/>
        <d v="2016-10-16T01:00:00"/>
        <d v="2015-12-05T00:00:00"/>
        <d v="2012-06-15T03:59:00"/>
        <d v="2016-07-22T05:26:00"/>
        <d v="2014-09-09T12:35:46"/>
        <d v="2016-03-23T06:59:00"/>
        <d v="2010-06-01T03:59:00"/>
        <d v="2016-01-14T04:11:26"/>
        <d v="2011-07-25T06:50:00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7-02-25T23:03:59"/>
        <d v="2013-02-28T14:15:15"/>
        <d v="2015-08-22T18:00:22"/>
        <d v="2016-08-06T18:00:00"/>
        <d v="2016-05-23T03:00:00"/>
        <d v="2015-03-22T22:20:52"/>
        <d v="2012-09-23T17:15:48"/>
        <d v="2014-11-17T07:59:00"/>
        <d v="2015-04-25T05:11:23"/>
        <d v="2016-05-10T21:00:00"/>
        <d v="2014-04-26T01:58:38"/>
        <d v="2010-11-17T06:24:20"/>
        <d v="2013-05-03T13:44:05"/>
        <d v="2015-12-21T04:59:00"/>
        <d v="2010-04-28T18:49:00"/>
        <d v="2012-11-02T04:00:00"/>
        <d v="2012-05-03T23:00:26"/>
        <d v="2014-12-01T03:00:00"/>
        <d v="2016-01-01T04:00:00"/>
        <d v="2011-07-22T01:39:05"/>
        <d v="2016-06-10T03:00:00"/>
        <d v="2015-01-24T04:59:00"/>
        <d v="2014-10-07T18:26:15"/>
        <d v="2015-04-24T05:19:57"/>
        <d v="2011-04-24T20:01:36"/>
        <d v="2016-08-18T16:52:18"/>
        <d v="2016-04-03T17:00:00"/>
        <d v="2015-09-26T04:33:41"/>
        <d v="2012-04-23T04:00:00"/>
        <d v="2015-03-10T02:39:49"/>
        <d v="2012-08-02T21:37:00"/>
        <d v="2013-07-08T00:26:21"/>
        <d v="2015-05-26T21:54:00"/>
        <d v="2015-01-09T03:26:10"/>
        <d v="2015-11-01T03:00:00"/>
        <d v="2014-09-27T03:08:27"/>
        <d v="2014-07-16T14:31:15"/>
        <d v="2013-09-03T04:00:00"/>
        <d v="2017-01-15T01:35:19"/>
        <d v="2013-12-31T07:00:00"/>
        <d v="2015-11-05T21:44:40"/>
        <d v="2015-11-09T14:32:00"/>
        <d v="2016-07-09T04:00:00"/>
        <d v="2012-08-12T16:35:45"/>
        <d v="2016-04-13T13:18:00"/>
        <d v="2011-06-15T03:59:00"/>
        <d v="2016-03-13T12:00:00"/>
        <d v="2013-04-22T12:59:35"/>
        <d v="2015-10-14T12:00:21"/>
        <d v="2017-03-04T10:12:32"/>
        <d v="2016-04-30T12:00:00"/>
        <d v="2015-01-30T23:02:10"/>
        <d v="2010-08-03T01:59:00"/>
        <d v="2013-04-02T15:52:45"/>
        <d v="2014-09-29T08:40:20"/>
        <d v="2012-10-27T02:21:53"/>
        <d v="2016-08-15T06:20:25"/>
        <d v="2016-11-26T15:27:51"/>
        <d v="2015-03-02T20:00:00"/>
        <d v="2014-12-03T04:00:00"/>
        <d v="2011-01-21T22:00:00"/>
        <d v="2015-04-28T00:00:00"/>
        <d v="2016-06-12T05:30:00"/>
        <d v="2015-07-08T14:00:23"/>
        <d v="2014-12-31T21:22:00"/>
        <d v="2010-06-01T04:59:00"/>
        <d v="2013-10-29T15:54:43"/>
        <d v="2016-10-12T13:11:15"/>
        <d v="2014-07-16T03:00:00"/>
        <d v="2016-02-25T16:08:33"/>
        <d v="2015-12-03T17:00:00"/>
        <d v="2015-02-19T20:45:48"/>
        <d v="2013-02-16T15:52:38"/>
        <d v="2015-05-03T22:51:00"/>
        <d v="2011-05-03T03:59:00"/>
        <d v="2012-01-28T18:54:07"/>
        <d v="2013-08-07T20:49:47"/>
        <d v="2014-12-06T06:00:00"/>
        <d v="2015-08-17T10:22:16"/>
        <d v="2015-06-11T10:05:53"/>
        <d v="2013-03-28T05:04:33"/>
        <d v="2016-12-28T16:49:00"/>
        <d v="2015-04-11T04:06:32"/>
        <d v="2016-04-16T22:39:07"/>
        <d v="2014-11-26T07:59:00"/>
        <d v="2016-06-23T20:27:00"/>
        <d v="2014-07-03T16:03:01"/>
        <d v="2012-07-20T23:02:45"/>
        <d v="2016-04-21T22:36:48"/>
        <d v="2013-09-29T10:11:01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6-03-16T05:04:57"/>
        <d v="2017-02-27T02:01:00"/>
        <d v="2013-11-13T20:22:35"/>
        <d v="2015-06-21T20:04:09"/>
        <d v="2014-10-01T00:00:00"/>
        <d v="2012-06-07T13:14:17"/>
        <d v="2014-05-30T14:10:35"/>
        <d v="2012-10-12T20:37:41"/>
        <d v="2015-10-01T15:00:23"/>
        <d v="2012-04-05T06:59:00"/>
        <d v="2013-01-14T21:20:00"/>
        <d v="2012-09-21T04:46:47"/>
        <d v="2014-11-18T00:24:52"/>
        <d v="2016-01-21T21:18:29"/>
        <d v="2012-03-13T06:59:00"/>
        <d v="2012-08-07T17:01:00"/>
        <d v="2011-01-02T03:00:00"/>
        <d v="2012-08-30T16:33:45"/>
        <d v="2016-03-24T16:01:04"/>
        <d v="2012-09-11T16:47:33"/>
        <d v="2014-06-25T02:00:00"/>
        <d v="2016-04-25T04:59:00"/>
        <d v="2015-05-31T07:59:47"/>
        <d v="2015-06-03T06:59:00"/>
        <d v="2013-03-03T19:11:18"/>
        <d v="2017-02-02T16:36:49"/>
        <d v="2015-02-13T14:48:36"/>
        <d v="2014-08-17T12:22:24"/>
        <d v="2015-09-12T13:37:40"/>
        <d v="2014-08-09T02:00:00"/>
        <d v="2015-11-06T13:00:09"/>
        <d v="2014-01-06T12:55:40"/>
        <d v="2015-05-31T06:59:00"/>
        <d v="2014-11-18T00:00:00"/>
        <d v="2015-02-04T04:00:00"/>
        <d v="2015-05-08T16:01:58"/>
        <d v="2013-04-17T18:15:42"/>
        <d v="2015-03-28T23:31:51"/>
        <d v="2015-03-27T00:00:00"/>
        <d v="2011-05-25T04:00:00"/>
        <d v="2017-02-21T00:07:33"/>
        <d v="2016-03-30T22:48:05"/>
        <d v="2016-06-13T17:00:00"/>
        <d v="2014-07-23T03:59:00"/>
        <d v="2011-12-27T17:35:58"/>
        <d v="2015-12-20T11:59:00"/>
        <d v="2014-06-13T06:59:00"/>
        <d v="2014-09-11T10:24:14"/>
        <d v="2012-06-01T19:43:09"/>
        <d v="2013-03-01T13:58:00"/>
        <d v="2015-04-02T15:54:31"/>
        <d v="2016-08-02T10:03:00"/>
        <d v="2014-04-14T23:00:00"/>
        <d v="2012-10-12T00:58:59"/>
        <d v="2014-07-16T15:17:46"/>
        <d v="2014-04-20T02:36:01"/>
        <d v="2016-07-15T21:38:00"/>
        <d v="2016-03-03T19:00:00"/>
        <d v="2012-02-23T17:33:46"/>
        <d v="2016-04-27T13:16:00"/>
        <d v="2016-03-13T22:00:00"/>
        <d v="2013-05-23T15:38:11"/>
        <d v="2016-11-24T02:00:00"/>
        <d v="2013-06-06T19:32:37"/>
        <d v="2016-11-06T03:26:44"/>
        <d v="2016-05-15T17:35:01"/>
        <d v="2012-04-28T00:57:54"/>
        <d v="2012-04-27T22:00:00"/>
        <d v="2015-10-27T04:59:00"/>
        <d v="2013-04-07T20:52:18"/>
        <d v="2012-04-16T21:00:00"/>
        <d v="2014-11-11T16:10:36"/>
        <d v="2017-02-22T04:43:42"/>
        <d v="2015-10-15T09:59:58"/>
        <d v="2015-03-12T21:58:32"/>
        <d v="2013-06-27T01:49:11"/>
        <d v="2016-08-18T02:38:45"/>
        <d v="2015-06-11T18:01:27"/>
        <d v="2014-12-05T21:06:58"/>
        <d v="2015-05-21T17:56:28"/>
        <d v="2015-10-02T23:03:00"/>
        <d v="2012-11-09T19:07:07"/>
        <d v="2013-11-01T19:00:00"/>
        <d v="2013-01-20T17:21:20"/>
        <d v="2015-04-07T07:00:00"/>
        <d v="2014-07-05T01:00:00"/>
        <d v="2016-05-18T00:00:00"/>
        <d v="2010-04-23T03:51:00"/>
        <d v="2016-05-02T03:59:00"/>
        <d v="2017-03-01T17:52:15"/>
        <d v="2012-12-15T18:52:08"/>
        <d v="2012-06-14T19:24:11"/>
        <d v="2012-01-17T21:33:05"/>
        <d v="2016-03-19T04:33:43"/>
        <d v="2016-02-01T18:00:00"/>
        <d v="2015-07-20T19:35:34"/>
        <d v="2016-08-13T11:32:37"/>
        <d v="2015-10-11T01:00:00"/>
        <d v="2013-02-01T01:08:59"/>
        <d v="2014-08-18T00:08:10"/>
        <d v="2014-06-09T17:26:51"/>
        <d v="2012-01-29T15:34:51"/>
        <d v="2015-11-22T22:00:00"/>
        <d v="2015-04-15T22:59:00"/>
        <d v="2015-06-26T21:00:00"/>
        <d v="2016-11-24T23:00:00"/>
        <d v="2016-01-31T21:59:00"/>
        <d v="2017-03-02T14:24:43"/>
        <d v="2012-05-11T15:47:00"/>
        <d v="2014-09-27T04:00:00"/>
        <d v="2012-04-05T18:00:20"/>
        <d v="2015-07-10T21:00:00"/>
        <d v="2017-03-03T11:01:32"/>
        <d v="2011-03-04T12:57:07"/>
        <d v="2015-07-05T15:38:37"/>
        <d v="2014-12-28T15:20:26"/>
        <d v="2015-04-04T06:22:05"/>
        <d v="2016-01-23T17:16:32"/>
        <d v="2015-08-02T16:00:00"/>
        <d v="2015-11-05T13:56:57"/>
        <d v="2013-10-09T10:27:17"/>
        <d v="2014-07-27T14:17:25"/>
        <d v="2015-08-20T14:50:40"/>
        <d v="2016-08-22T06:59:00"/>
        <d v="2012-02-27T16:17:03"/>
        <d v="2011-08-06T15:00:00"/>
        <d v="2015-04-03T13:49:48"/>
        <d v="2016-03-14T00:12:53"/>
        <d v="2014-12-31T21:08:08"/>
        <d v="2014-09-16T21:53:33"/>
        <d v="2015-02-12T05:59:00"/>
        <d v="2016-05-31T21:14:36"/>
        <d v="2015-04-01T03:59:00"/>
        <d v="2012-02-04T17:44:04"/>
        <d v="2015-04-24T21:52:21"/>
        <d v="2016-05-15T23:00:00"/>
        <d v="2014-10-17T19:55:39"/>
        <d v="2013-10-16T13:01:43"/>
        <d v="2017-01-18T15:16:37"/>
        <d v="2013-03-16T18:27:47"/>
        <d v="2015-07-30T12:30:22"/>
        <d v="2014-06-16T06:59:00"/>
        <d v="2016-04-08T15:00:35"/>
        <d v="2015-09-02T04:19:46"/>
        <d v="2016-10-29T03:00:00"/>
        <d v="2015-12-02T20:59:25"/>
        <d v="2012-12-15T15:36:17"/>
        <d v="2011-07-04T19:52:20"/>
        <d v="2013-10-24T23:42:49"/>
        <d v="2014-07-06T18:31:06"/>
        <d v="2016-12-06T23:22:34"/>
        <d v="2015-06-11T16:12:17"/>
        <d v="2016-02-14T00:00:00"/>
        <d v="2016-03-01T23:59:00"/>
        <d v="2015-07-23T03:00:00"/>
        <d v="2017-03-10T14:55:16"/>
        <d v="2015-06-03T04:30:00"/>
        <d v="2012-06-02T01:42:26"/>
        <d v="2014-05-10T03:59:00"/>
        <d v="2012-03-11T04:59:00"/>
        <d v="2012-07-14T05:19:03"/>
        <d v="2016-05-29T01:28:59"/>
        <d v="2011-10-16T22:03:00"/>
        <d v="2012-06-30T03:59:00"/>
        <d v="2016-07-22T20:42:24"/>
        <d v="2011-06-07T15:18:01"/>
        <d v="2016-12-01T04:59:00"/>
        <d v="2017-01-03T22:03:39"/>
        <d v="2015-09-05T03:59:00"/>
        <d v="2010-09-04T01:03:00"/>
        <d v="2015-03-22T08:00:00"/>
        <d v="2015-04-29T17:51:02"/>
        <d v="2015-04-08T08:53:21"/>
        <d v="2011-05-05T20:50:48"/>
        <d v="2016-05-31T16:33:14"/>
        <d v="2016-02-26T00:00:00"/>
        <d v="2015-10-23T18:24:55"/>
        <d v="2015-12-20T09:00:00"/>
        <d v="2016-10-17T16:14:00"/>
        <d v="2016-06-01T18:57:00"/>
        <d v="2012-03-03T07:39:27"/>
        <d v="2016-01-19T04:59:00"/>
        <d v="2012-11-27T12:00:00"/>
        <d v="2011-07-24T20:08:56"/>
        <d v="2014-08-31T15:58:45"/>
        <d v="2014-08-16T08:17:57"/>
        <d v="2010-10-16T03:39:00"/>
        <d v="2013-06-21T03:31:36"/>
        <d v="2013-05-09T16:33:59"/>
        <d v="2014-06-09T05:00:00"/>
        <d v="2010-04-18T06:59:00"/>
        <d v="2013-03-11T00:00:00"/>
        <d v="2015-12-29T23:00:00"/>
        <d v="2013-11-01T00:00:00"/>
        <d v="2015-11-14T13:20:00"/>
        <d v="2014-04-21T03:59:00"/>
        <d v="2014-08-22T03:44:15"/>
        <d v="2016-08-01T06:59:00"/>
        <d v="2012-01-18T23:00:00"/>
        <d v="2014-09-15T04:28:06"/>
        <d v="2014-07-13T10:58:33"/>
        <d v="2013-03-09T07:28:39"/>
        <d v="2015-01-04T13:16:06"/>
        <d v="2016-04-02T23:51:13"/>
        <d v="2015-03-25T21:36:06"/>
        <d v="2013-06-08T00:01:14"/>
        <d v="2014-02-06T17:01:24"/>
        <d v="2016-01-09T00:36:01"/>
        <d v="2014-10-10T11:00:00"/>
        <d v="2017-02-20T08:50:02"/>
        <d v="2012-07-28T02:00:00"/>
        <d v="2015-04-08T17:42:49"/>
        <d v="2014-05-09T20:45:19"/>
        <d v="2012-04-08T18:19:38"/>
        <d v="2011-12-07T17:53:11"/>
        <d v="2014-06-25T10:51:39"/>
        <d v="2012-12-18T14:20:00"/>
        <d v="2016-05-23T22:00:00"/>
        <d v="2015-07-02T03:40:00"/>
        <d v="2011-09-22T18:28:49"/>
        <d v="2015-06-08T03:50:00"/>
        <d v="2015-06-09T20:10:05"/>
        <d v="2014-08-11T20:27:47"/>
        <d v="2015-07-13T01:00:00"/>
        <d v="2015-03-20T15:54:11"/>
        <d v="2014-05-25T22:59:00"/>
        <d v="2016-12-18T18:30:57"/>
        <d v="2015-06-12T21:00:00"/>
        <d v="2011-09-16T21:20:31"/>
        <d v="2013-07-13T18:00:00"/>
        <d v="2013-07-01T03:59:00"/>
        <d v="2012-09-19T04:27:41"/>
        <d v="2014-10-01T04:00:00"/>
        <d v="2014-07-15T05:00:00"/>
        <d v="2016-12-30T17:50:16"/>
        <d v="2013-11-14T05:59:00"/>
        <d v="2016-05-04T03:59:00"/>
        <d v="2014-12-31T17:50:08"/>
        <d v="2012-02-26T00:07:21"/>
        <d v="2015-09-02T22:49:03"/>
        <d v="2013-12-26T00:32:17"/>
        <d v="2012-03-10T15:07:29"/>
        <d v="2016-08-05T03:59:00"/>
        <d v="2016-07-31T11:00:00"/>
        <d v="2016-08-14T14:30:57"/>
        <d v="2014-08-05T07:43:21"/>
        <d v="2016-07-31T19:45:00"/>
        <d v="2014-11-02T11:29:35"/>
        <d v="2017-01-11T05:00:00"/>
        <d v="2016-06-11T19:22:59"/>
        <d v="2013-05-31T00:00:00"/>
        <d v="2015-02-28T15:14:22"/>
        <d v="2015-04-26T06:28:00"/>
        <d v="2016-04-15T20:48:27"/>
        <d v="2015-04-18T00:37:00"/>
        <d v="2015-02-28T04:59:00"/>
        <d v="2016-11-02T00:31:01"/>
        <d v="2016-10-13T20:22:44"/>
        <d v="2013-04-29T04:02:20"/>
        <d v="2016-05-27T23:15:16"/>
        <d v="2015-09-23T13:25:56"/>
        <d v="2015-11-27T01:00:00"/>
        <d v="2016-03-15T16:00:00"/>
        <d v="2014-09-12T19:34:44"/>
        <d v="2014-10-20T05:59:00"/>
        <d v="2015-11-30T22:30:00"/>
        <d v="2014-09-25T21:16:44"/>
        <d v="2016-01-02T23:19:51"/>
        <d v="2015-03-02T04:59:00"/>
        <d v="2013-12-01T04:02:00"/>
        <d v="2015-08-10T22:17:17"/>
        <d v="2015-06-11T03:59:00"/>
        <d v="2015-02-14T14:09:51"/>
        <d v="2015-07-16T00:00:00"/>
        <d v="2013-01-13T22:48:33"/>
        <d v="2010-12-23T03:08:53"/>
        <d v="2015-05-14T12:55:22"/>
        <d v="2015-05-26T15:32:27"/>
        <d v="2016-12-14T17:49:21"/>
        <d v="2016-09-07T11:20:40"/>
        <d v="2015-03-06T21:04:52"/>
        <d v="2016-08-17T10:05:40"/>
        <d v="2016-08-24T21:42:08"/>
        <d v="2015-06-24T22:34:12"/>
        <d v="2015-10-06T16:30:47"/>
        <d v="2014-06-21T20:31:20"/>
        <d v="2012-06-06T22:42:55"/>
        <d v="2015-06-18T23:33:17"/>
        <d v="2014-10-13T04:59:00"/>
        <d v="2016-06-30T15:42:14"/>
        <d v="2016-04-13T19:15:24"/>
        <d v="2016-12-13T07:59:00"/>
        <d v="2012-01-25T23:49:52"/>
        <d v="2017-03-31T22:59:00"/>
        <d v="2016-08-13T23:29:16"/>
        <d v="2014-10-14T16:38:28"/>
        <d v="2016-04-07T22:09:14"/>
        <d v="2013-08-16T11:59:00"/>
        <d v="2014-09-16T10:18:54"/>
        <d v="2014-09-19T18:08:12"/>
        <d v="2013-09-10T03:59:00"/>
        <d v="2014-07-07T02:00:00"/>
        <d v="2016-04-19T23:27:30"/>
        <d v="2014-03-11T06:59:00"/>
        <d v="2012-07-25T17:49:38"/>
        <d v="2015-02-11T04:59:00"/>
        <d v="2014-04-25T18:38:13"/>
        <d v="2011-05-31T18:04:00"/>
        <d v="2015-09-11T01:04:19"/>
        <d v="2013-07-07T13:24:42"/>
        <d v="2014-02-23T13:39:51"/>
        <d v="2011-09-04T21:30:45"/>
        <d v="2016-06-27T19:00:00"/>
        <d v="2015-05-24T20:29:36"/>
        <d v="2016-02-18T21:30:00"/>
        <d v="2014-05-15T06:58:51"/>
        <d v="2015-03-19T15:00:28"/>
        <d v="2015-12-23T20:17:52"/>
        <d v="2014-10-07T00:06:13"/>
        <d v="2014-04-25T21:08:47"/>
        <d v="2015-05-09T05:00:00"/>
        <d v="2014-11-27T00:54:23"/>
        <d v="2014-06-21T17:12:52"/>
        <d v="2016-07-28T01:49:40"/>
        <d v="2015-05-02T15:11:49"/>
        <d v="2012-01-22T06:00:00"/>
        <d v="2015-06-29T20:57:18"/>
        <d v="2015-04-16T11:27:36"/>
        <d v="2014-08-08T19:05:51"/>
        <d v="2012-08-16T20:22:46"/>
        <d v="2012-05-16T19:00:00"/>
        <d v="2010-03-15T21:55:00"/>
        <d v="2012-06-01T03:59:00"/>
        <d v="2016-04-11T02:30:00"/>
        <d v="2016-05-10T11:17:00"/>
        <d v="2016-09-04T01:36:22"/>
        <d v="2011-09-23T03:00:37"/>
        <d v="2014-09-19T00:00:00"/>
        <d v="2016-09-25T08:46:48"/>
        <d v="2016-05-20T11:31:00"/>
        <d v="2015-11-11T19:16:07"/>
        <d v="2016-04-17T02:29:04"/>
        <d v="2016-06-11T13:39:32"/>
        <d v="2016-04-07T14:16:31"/>
        <d v="2017-03-08T21:00:00"/>
        <d v="2012-03-24T04:00:00"/>
        <d v="2014-12-23T00:00:00"/>
        <d v="2015-04-29T19:02:06"/>
        <d v="2014-02-16T18:18:12"/>
        <d v="2012-09-24T19:46:52"/>
        <d v="2015-02-23T18:22:59"/>
        <d v="2015-10-24T21:29:00"/>
        <d v="2015-03-19T21:47:44"/>
        <d v="2011-03-20T15:54:42"/>
        <d v="2013-03-01T05:59:00"/>
        <d v="2016-07-11T20:51:01"/>
        <d v="2015-03-02T05:59:00"/>
        <d v="2012-12-28T19:51:03"/>
        <d v="2017-01-04T03:14:05"/>
        <d v="2013-01-26T22:54:16"/>
        <d v="2017-01-17T21:10:36"/>
        <d v="2013-06-05T00:00:32"/>
        <d v="2016-01-10T00:51:36"/>
        <d v="2012-06-16T09:59:00"/>
        <d v="2016-04-05T16:00:00"/>
        <d v="2014-07-14T19:32:39"/>
        <d v="2013-10-16T03:59:00"/>
        <d v="2017-02-14T22:59:00"/>
        <d v="2013-12-09T04:59:00"/>
        <d v="2011-02-20T23:52:34"/>
        <d v="2016-01-22T16:59:34"/>
        <d v="2014-08-08T00:00:00"/>
        <d v="2012-07-15T20:03:07"/>
        <d v="2011-12-25T05:00:00"/>
        <d v="2015-07-05T17:38:42"/>
        <d v="2015-07-14T19:32:39"/>
        <d v="2016-09-11T20:19:26"/>
        <d v="2014-06-13T22:00:00"/>
        <d v="2012-05-28T06:30:57"/>
        <d v="2015-02-03T04:27:00"/>
        <d v="2012-07-12T17:45:32"/>
        <d v="2016-07-31T20:58:00"/>
        <d v="2012-04-12T17:02:45"/>
        <d v="2015-12-23T22:59:00"/>
        <d v="2015-03-31T22:59:00"/>
        <d v="2015-12-19T20:01:19"/>
        <d v="2015-05-20T22:39:50"/>
        <d v="2017-03-01T19:00:00"/>
        <d v="2016-05-13T00:10:08"/>
        <d v="2014-04-23T15:59:33"/>
        <d v="2016-12-21T07:59:00"/>
        <d v="2015-05-04T21:29:34"/>
        <d v="2014-07-22T16:09:28"/>
        <d v="2015-06-01T03:59:00"/>
        <d v="2012-11-30T10:00:00"/>
        <d v="2011-05-29T01:00:00"/>
        <d v="2012-08-29T00:00:00"/>
        <d v="2016-08-13T06:59:00"/>
        <d v="2016-06-26T00:04:51"/>
        <d v="2017-01-06T19:05:00"/>
        <d v="2017-02-10T05:00:00"/>
        <d v="2016-09-21T03:00:00"/>
        <d v="2016-10-31T04:00:00"/>
        <d v="2014-08-01T13:43:27"/>
        <d v="2014-02-14T20:00:00"/>
        <d v="2015-09-02T00:28:25"/>
        <d v="2016-04-13T21:02:45"/>
        <d v="2013-05-06T07:00:55"/>
        <d v="2012-03-17T19:17:15"/>
        <d v="2012-03-16T03:59:00"/>
        <d v="2014-05-01T23:57:42"/>
        <d v="2014-10-30T20:36:53"/>
        <d v="2015-03-21T19:22:38"/>
        <d v="2014-03-10T14:00:00"/>
        <d v="2015-03-01T06:59:00"/>
        <d v="2017-03-01T03:00:00"/>
        <d v="2015-10-19T11:00:00"/>
        <d v="2015-06-17T12:05:02"/>
        <d v="2014-05-27T03:00:00"/>
        <d v="2013-05-23T04:07:24"/>
        <d v="2009-08-10T19:26:00"/>
        <d v="2012-05-28T03:59:00"/>
        <d v="2009-09-26T03:59:00"/>
        <d v="2015-09-21T03:11:16"/>
        <d v="2016-08-22T03:00:00"/>
        <d v="2012-03-05T03:00:00"/>
        <d v="2012-06-29T04:27:23"/>
        <d v="2015-04-17T16:00:00"/>
        <d v="2015-04-21T05:40:32"/>
        <d v="2017-03-11T12:21:31"/>
        <d v="2012-05-22T03:30:00"/>
        <d v="2015-11-04T19:26:31"/>
        <d v="2014-09-12T21:55:49"/>
        <d v="2012-03-01T23:30:39"/>
        <d v="2012-06-23T05:27:56"/>
        <d v="2014-09-30T16:00:00"/>
        <d v="2015-03-30T18:31:59"/>
        <d v="2015-01-09T01:00:00"/>
        <d v="2013-12-02T22:59:00"/>
        <d v="2014-12-06T22:57:29"/>
        <d v="2014-11-26T14:40:40"/>
        <d v="2016-01-19T06:37:27"/>
        <d v="2014-08-15T02:00:00"/>
        <d v="2011-03-01T20:00:00"/>
        <d v="2014-10-06T16:11:45"/>
        <d v="2016-09-24T05:26:27"/>
        <d v="2015-10-08T07:59:53"/>
        <d v="2012-04-04T17:33:23"/>
        <d v="2016-09-05T03:59:00"/>
        <d v="2013-05-01T00:01:00"/>
        <d v="2016-04-27T14:58:27"/>
        <d v="2015-08-11T18:31:40"/>
        <d v="2014-06-23T16:01:00"/>
        <d v="2015-03-16T02:34:24"/>
        <d v="2015-04-23T18:30:00"/>
        <d v="2011-05-17T09:39:24"/>
        <d v="2013-12-20T10:04:52"/>
        <d v="2013-08-02T01:49:54"/>
        <d v="2014-07-26T07:00:00"/>
        <d v="2014-07-26T04:59:00"/>
        <d v="2015-07-13T20:06:00"/>
        <d v="2014-02-23T12:00:57"/>
        <d v="2014-06-14T14:23:54"/>
        <d v="2016-06-03T16:30:00"/>
        <d v="2014-08-13T22:00:00"/>
        <d v="2014-11-27T15:21:23"/>
        <d v="2014-06-20T09:54:09"/>
        <d v="2012-04-18T21:22:40"/>
        <d v="2014-02-08T09:30:31"/>
        <d v="2015-02-17T04:59:00"/>
        <d v="2014-07-18T04:45:52"/>
        <d v="2017-02-14T20:00:27"/>
        <d v="2016-09-08T18:08:42"/>
        <d v="2011-04-03T01:00:00"/>
        <d v="2014-03-01T17:18:00"/>
        <d v="2012-09-15T01:35:37"/>
        <d v="2015-10-05T18:56:01"/>
        <d v="2015-01-07T16:41:46"/>
        <d v="2015-08-13T13:40:48"/>
        <d v="2012-09-07T11:24:43"/>
        <d v="2016-01-31T13:56:03"/>
        <d v="2012-09-03T18:02:14"/>
        <d v="2013-03-19T16:42:15"/>
        <d v="2015-01-02T05:56:28"/>
        <d v="2014-06-20T23:00:00"/>
        <d v="2014-10-29T18:54:03"/>
        <d v="2017-03-02T19:19:15"/>
        <d v="2011-02-22T03:00:00"/>
        <d v="2011-09-15T22:00:03"/>
        <d v="2010-11-30T15:43:35"/>
        <d v="2014-12-21T17:11:30"/>
        <d v="2012-10-05T22:44:10"/>
        <d v="2011-08-04T15:07:55"/>
        <d v="2015-03-13T06:59:00"/>
        <d v="2016-05-08T21:00:00"/>
        <d v="2016-07-18T20:23:40"/>
        <d v="2015-04-30T15:20:00"/>
        <d v="2014-07-17T16:33:43"/>
        <d v="2014-03-29T01:00:00"/>
        <d v="2017-03-01T02:00:00"/>
        <d v="2012-05-10T17:00:00"/>
        <d v="2014-09-18T03:59:00"/>
        <d v="2015-08-01T22:24:54"/>
        <d v="2017-02-28T00:00:00"/>
        <d v="2015-05-07T10:09:54"/>
        <d v="2014-12-21T08:42:21"/>
        <d v="2012-02-12T22:03:51"/>
        <d v="2016-12-28T05:05:46"/>
        <d v="2016-11-11T12:10:53"/>
        <d v="2012-09-27T22:54:54"/>
        <d v="2014-11-07T00:15:55"/>
        <d v="2014-11-26T01:15:00"/>
        <d v="2013-05-28T00:00:00"/>
        <d v="2015-01-24T23:08:15"/>
        <d v="2015-03-08T13:31:17"/>
        <d v="2012-05-11T14:53:15"/>
        <d v="2015-08-03T18:00:00"/>
        <d v="2015-06-21T22:25:00"/>
        <d v="2014-06-04T04:59:00"/>
        <d v="2014-07-09T13:39:40"/>
        <d v="2014-02-06T20:31:11"/>
        <d v="2011-11-02T08:00:00"/>
        <d v="2016-12-17T08:00:00"/>
        <d v="2013-01-09T08:48:55"/>
        <d v="2014-07-12T18:11:07"/>
        <d v="2014-05-15T17:53:06"/>
        <d v="2011-04-18T17:24:19"/>
        <d v="2015-06-16T12:59:14"/>
        <d v="2013-07-26T17:00:00"/>
        <d v="2015-11-13T15:18:38"/>
        <d v="2015-10-17T02:00:00"/>
        <d v="2015-04-25T00:00:00"/>
        <d v="2013-09-20T20:17:27"/>
        <d v="2017-03-06T20:00:00"/>
        <d v="2014-10-08T04:01:08"/>
        <d v="2011-12-06T05:59:00"/>
        <d v="2015-07-11T03:59:00"/>
        <d v="2016-06-17T16:00:00"/>
        <d v="2012-09-22T18:19:16"/>
        <d v="2016-04-01T03:59:00"/>
        <d v="2015-02-10T16:52:10"/>
        <d v="2014-12-14T18:18:08"/>
        <d v="2014-06-21T16:00:09"/>
        <d v="2012-05-19T03:00:00"/>
        <d v="2011-12-06T02:02:29"/>
        <d v="2012-11-26T04:59:00"/>
        <d v="2015-03-01T04:59:00"/>
        <d v="2011-09-19T14:30:22"/>
        <d v="2014-12-01T19:09:00"/>
        <d v="2014-07-27T23:00:00"/>
        <d v="2015-06-13T01:43:00"/>
        <d v="2015-01-01T07:59:00"/>
        <d v="2015-06-05T21:00:00"/>
        <d v="2014-12-01T08:03:14"/>
        <d v="2016-10-14T23:00:00"/>
        <d v="2014-08-04T15:59:33"/>
        <d v="2012-05-03T16:31:12"/>
        <d v="2013-07-02T05:00:00"/>
        <d v="2014-07-17T16:50:46"/>
        <d v="2010-08-24T04:00:00"/>
        <d v="2015-01-31T19:58:33"/>
        <d v="2015-07-18T06:59:00"/>
        <d v="2017-01-28T19:29:00"/>
        <d v="2012-08-10T22:00:00"/>
        <d v="2016-11-22T05:59:00"/>
        <d v="2016-11-04T13:06:24"/>
        <d v="2015-10-14T22:01:03"/>
        <d v="2014-08-02T04:13:01"/>
        <d v="2010-09-11T03:59:00"/>
        <d v="2015-07-13T07:35:44"/>
        <d v="2012-07-15T14:00:04"/>
        <d v="2013-04-16T19:00:00"/>
        <d v="2016-01-27T01:00:00"/>
        <d v="2013-12-12T06:08:27"/>
        <d v="2015-03-28T14:38:04"/>
        <d v="2017-02-03T04:11:00"/>
        <d v="2015-06-21T21:20:00"/>
        <d v="2014-07-05T12:40:28"/>
        <d v="2012-10-24T16:26:16"/>
        <d v="2011-07-06T19:33:10"/>
        <d v="2015-09-23T20:27:39"/>
        <d v="2013-07-30T02:32:46"/>
        <d v="2015-11-19T04:59:00"/>
        <d v="2016-03-24T08:11:38"/>
        <d v="2012-03-25T18:14:45"/>
        <d v="2016-09-11T03:59:00"/>
        <d v="2015-08-25T23:52:09"/>
        <d v="2015-08-30T04:03:47"/>
        <d v="2017-03-05T21:48:10"/>
        <d v="2012-03-25T19:34:02"/>
        <d v="2016-06-03T13:31:22"/>
        <d v="2014-10-14T06:59:00"/>
        <d v="2013-02-24T09:09:15"/>
        <d v="2013-04-09T06:30:00"/>
        <d v="2013-06-02T18:03:12"/>
        <d v="2013-04-23T05:01:12"/>
        <d v="2014-09-30T14:09:47"/>
        <d v="2012-05-16T04:59:00"/>
        <d v="2012-04-21T03:59:00"/>
        <d v="2016-03-20T23:58:45"/>
        <d v="2014-11-23T22:00:00"/>
        <d v="2012-02-14T17:31:08"/>
        <d v="2015-05-17T15:31:17"/>
        <d v="2013-08-18T15:00:00"/>
        <d v="2015-05-17T03:00:00"/>
        <d v="2010-08-01T03:00:00"/>
        <d v="2014-09-29T10:53:10"/>
        <d v="2016-07-10T23:32:12"/>
        <d v="2016-07-14T22:56:32"/>
        <d v="2012-02-12T21:43:03"/>
        <d v="2015-04-23T12:50:46"/>
        <d v="2017-03-11T13:29:00"/>
        <d v="2015-10-28T19:54:00"/>
        <d v="2013-02-01T18:25:39"/>
        <d v="2014-12-04T00:39:00"/>
        <d v="2016-05-14T03:59:00"/>
        <d v="2014-05-02T12:30:10"/>
        <d v="2011-06-01T04:59:00"/>
        <d v="2014-12-11T04:59:00"/>
        <d v="2016-12-02T07:00:00"/>
        <d v="2015-11-14T07:01:00"/>
        <d v="2016-10-27T21:19:00"/>
        <d v="2015-09-16T17:43:32"/>
        <d v="2011-12-13T02:13:16"/>
        <d v="2016-12-22T02:00:00"/>
        <d v="2013-11-04T01:00:00"/>
        <d v="2016-04-01T01:27:39"/>
        <d v="2015-11-14T01:04:10"/>
        <d v="2013-07-22T20:09:12"/>
        <d v="2015-03-09T03:44:52"/>
        <d v="2013-05-06T16:51:11"/>
        <d v="2016-09-25T23:00:00"/>
        <d v="2014-11-05T12:52:00"/>
        <d v="2010-03-16T07:06:00"/>
        <d v="2011-04-08T10:55:55"/>
        <d v="2014-02-26T20:13:40"/>
        <d v="2014-01-15T19:33:00"/>
        <d v="2015-03-23T02:14:00"/>
        <d v="2016-06-15T18:14:59"/>
        <d v="2016-03-03T03:43:06"/>
        <d v="2014-12-31T07:00:00"/>
        <d v="2016-12-02T06:09:26"/>
        <d v="2013-12-28T04:59:00"/>
        <d v="2015-08-07T17:00:00"/>
        <d v="2013-11-01T15:03:46"/>
        <d v="2011-02-08T10:18:49"/>
        <d v="2012-05-01T17:00:03"/>
        <d v="2015-09-17T03:59:00"/>
        <d v="2014-06-15T16:00:00"/>
        <d v="2017-03-14T22:57:00"/>
        <d v="2015-10-28T08:00:00"/>
        <d v="2016-11-01T03:59:00"/>
        <d v="2014-11-15T22:08:44"/>
        <d v="2014-12-21T16:45:04"/>
        <d v="2014-11-05T05:00:00"/>
        <d v="2013-02-24T04:59:00"/>
        <d v="2011-12-20T11:49:50"/>
        <d v="2010-08-22T17:40:00"/>
        <d v="2015-11-18T16:09:07"/>
        <d v="2011-09-09T21:02:43"/>
        <d v="2014-07-30T18:38:02"/>
        <d v="2012-04-01T20:00:58"/>
        <d v="2014-09-01T15:59:00"/>
        <d v="2015-02-11T17:00:00"/>
        <d v="2015-04-06T04:00:00"/>
        <d v="2011-07-29T01:17:16"/>
        <d v="2014-05-24T21:00:00"/>
        <d v="2010-02-02T07:59:00"/>
        <d v="2014-12-08T04:59:00"/>
        <d v="2012-04-30T15:30:08"/>
        <d v="2011-08-05T21:05:38"/>
        <d v="2016-04-29T06:59:00"/>
        <d v="2016-10-05T10:53:54"/>
        <d v="2016-04-28T15:24:05"/>
        <d v="2012-02-13T03:35:14"/>
        <d v="2015-03-16T21:00:00"/>
        <d v="2012-06-04T15:45:30"/>
        <d v="2013-02-23T08:09:00"/>
        <d v="2016-11-19T22:00:00"/>
        <d v="2016-08-03T04:09:00"/>
        <d v="2012-06-04T17:19:55"/>
        <d v="2012-06-23T18:32:55"/>
        <d v="2016-10-16T21:00:00"/>
        <d v="2016-01-21T11:41:35"/>
        <d v="2013-12-17T12:00:00"/>
        <d v="2015-04-05T17:51:17"/>
        <d v="2014-11-03T00:00:00"/>
        <d v="2015-11-14T12:53:29"/>
        <d v="2014-10-16T06:59:00"/>
        <d v="2015-01-06T18:45:47"/>
        <d v="2014-11-16T04:57:13"/>
        <d v="2016-11-10T05:15:09"/>
        <d v="2015-11-18T15:00:04"/>
        <d v="2012-04-07T04:59:00"/>
        <d v="2015-10-15T21:11:08"/>
        <d v="2014-05-17T03:30:00"/>
        <d v="2015-04-04T21:59:00"/>
        <d v="2015-06-05T11:47:56"/>
        <d v="2013-04-14T21:03:52"/>
        <d v="2016-04-16T05:59:00"/>
        <d v="2017-02-28T05:00:00"/>
        <d v="2016-10-16T11:00:00"/>
        <d v="2016-04-17T18:38:02"/>
        <d v="2013-01-07T08:00:00"/>
        <d v="2014-07-24T18:23:11"/>
        <d v="2017-01-14T21:48:01"/>
        <d v="2013-10-05T05:00:00"/>
        <d v="2013-09-13T17:28:12"/>
        <d v="2015-08-05T11:00:00"/>
        <d v="2016-01-25T23:52:00"/>
        <d v="2011-06-25T13:42:03"/>
        <d v="2015-07-01T12:14:58"/>
        <d v="2015-10-30T21:00:00"/>
        <d v="2015-06-03T15:04:29"/>
        <d v="2014-07-02T04:00:00"/>
        <d v="2011-07-01T19:05:20"/>
        <d v="2016-06-23T18:47:00"/>
        <d v="2014-12-19T01:53:04"/>
        <d v="2016-08-07T03:00:00"/>
        <d v="2016-01-15T15:38:10"/>
        <d v="2016-02-18T22:00:00"/>
        <d v="2016-05-07T13:57:12"/>
        <d v="2014-11-23T01:01:46"/>
        <d v="2011-12-23T03:00:00"/>
        <d v="2013-02-07T22:40:01"/>
        <d v="2014-06-27T14:44:41"/>
        <d v="2011-03-01T18:10:54"/>
        <d v="2014-06-15T18:05:25"/>
        <d v="2014-03-24T01:22:50"/>
        <d v="2014-06-26T15:22:23"/>
        <d v="2015-09-12T03:59:00"/>
        <d v="2011-10-02T06:59:00"/>
        <d v="2013-03-10T22:38:28"/>
        <d v="2015-07-21T10:03:25"/>
        <d v="2015-04-03T20:02:33"/>
        <d v="2013-03-01T18:01:08"/>
        <d v="2013-07-28T17:50:36"/>
        <d v="2016-05-27T00:54:35"/>
        <d v="2011-11-07T04:39:38"/>
        <d v="2010-05-10T20:16:00"/>
        <d v="2013-09-18T14:49:00"/>
        <d v="2015-06-15T04:34:54"/>
        <d v="2016-03-02T19:21:27"/>
        <d v="2012-04-14T17:36:00"/>
        <d v="2014-11-21T17:00:00"/>
        <d v="2014-08-25T04:59:00"/>
        <d v="2016-10-20T02:48:16"/>
        <d v="2015-12-03T21:30:00"/>
        <d v="2016-04-10T04:00:00"/>
        <d v="2012-07-19T04:28:16"/>
        <d v="2015-07-16T19:47:50"/>
        <d v="2015-01-05T20:26:00"/>
        <d v="2012-09-23T03:59:00"/>
        <d v="2016-12-04T00:00:00"/>
        <d v="2015-09-30T19:29:00"/>
        <d v="2016-06-01T21:42:00"/>
        <d v="2014-07-24T18:51:44"/>
        <d v="2016-02-11T22:59:00"/>
        <d v="2011-11-24T03:53:16"/>
        <d v="2015-06-21T17:32:46"/>
        <d v="2016-02-10T22:13:36"/>
        <d v="2014-03-21T21:01:52"/>
        <d v="2015-06-10T15:04:31"/>
        <d v="2014-09-17T17:46:34"/>
        <d v="2012-07-03T21:00:00"/>
        <d v="2011-11-15T19:37:00"/>
        <d v="2015-03-16T19:00:37"/>
        <d v="2015-05-23T21:23:39"/>
        <d v="2013-10-10T17:00:52"/>
        <d v="2014-11-18T04:35:00"/>
        <d v="2016-10-13T00:00:00"/>
        <d v="2016-09-07T02:00:00"/>
        <d v="2016-05-01T17:55:58"/>
        <d v="2016-09-03T01:00:00"/>
        <d v="2015-04-16T02:50:00"/>
        <d v="2015-11-12T02:31:00"/>
        <d v="2014-04-29T17:06:22"/>
        <d v="2012-11-22T02:26:00"/>
        <d v="2016-01-20T20:50:48"/>
        <d v="2016-04-29T12:11:00"/>
        <d v="2014-06-21T03:59:00"/>
        <d v="2012-01-15T13:14:29"/>
        <d v="2016-11-29T06:00:00"/>
        <d v="2016-06-09T19:00:00"/>
        <d v="2016-01-19T22:59:00"/>
        <d v="2015-03-26T04:00:00"/>
        <d v="2011-02-17T21:17:07"/>
        <d v="2014-09-08T21:11:25"/>
        <d v="2016-07-05T20:58:54"/>
        <d v="2015-08-26T02:35:53"/>
        <d v="2016-05-06T07:17:21"/>
        <d v="2016-07-29T05:35:00"/>
        <d v="2017-03-14T13:24:46"/>
        <d v="2015-08-20T20:02:56"/>
        <d v="2016-09-30T21:00:00"/>
        <d v="2014-04-04T22:00:00"/>
        <d v="2014-10-01T03:59:00"/>
        <d v="2014-10-10T21:00:00"/>
        <d v="2013-05-11T01:22:24"/>
        <d v="2015-10-17T07:00:10"/>
        <d v="2014-12-17T02:51:29"/>
        <d v="2014-08-14T18:11:00"/>
        <d v="2014-07-01T04:59:00"/>
        <d v="2016-02-05T22:00:00"/>
        <d v="2015-09-24T20:38:02"/>
        <d v="2015-10-06T22:59:00"/>
        <d v="2013-10-11T00:00:00"/>
        <d v="2014-10-02T14:21:00"/>
        <d v="2015-02-26T00:35:10"/>
        <d v="2014-09-03T04:59:00"/>
        <d v="2011-08-01T15:34:15"/>
        <d v="2014-11-30T23:11:07"/>
        <d v="2015-08-22T04:59:00"/>
        <d v="2013-01-02T20:59:44"/>
        <d v="2015-02-02T04:59:00"/>
        <d v="2015-08-22T12:07:53"/>
        <d v="2015-05-31T23:00:00"/>
        <d v="2014-05-09T21:00:00"/>
        <d v="2015-11-19T20:00:19"/>
        <d v="2015-09-15T19:39:00"/>
        <d v="2013-05-04T13:26:49"/>
        <d v="2013-12-29T07:59:00"/>
        <d v="2016-04-16T00:00:00"/>
        <d v="2014-09-26T15:03:09"/>
        <d v="2016-10-06T14:00:00"/>
        <d v="2013-03-25T18:35:24"/>
        <d v="2017-03-16T18:49:01"/>
        <d v="2015-10-13T23:13:41"/>
        <d v="2016-02-02T17:26:38"/>
        <d v="2017-03-17T18:34:01"/>
        <d v="2016-09-23T16:44:30"/>
        <d v="2016-05-06T14:35:58"/>
        <d v="2012-12-26T20:04:12"/>
        <d v="2011-12-13T03:39:56"/>
        <d v="2016-04-17T23:44:54"/>
        <d v="2011-12-16T05:48:41"/>
        <d v="2015-07-30T03:59:00"/>
        <d v="2015-11-30T17:08:38"/>
        <d v="2014-04-02T18:36:40"/>
        <d v="2014-11-18T17:23:26"/>
        <d v="2013-04-10T15:54:31"/>
        <d v="2016-06-01T17:12:49"/>
        <d v="2015-04-23T06:59:00"/>
        <d v="2014-12-01T20:25:15"/>
        <d v="2015-08-24T02:00:00"/>
        <d v="2014-08-08T18:53:24"/>
        <d v="2016-07-10T22:59:00"/>
        <d v="2015-06-18T10:41:07"/>
        <d v="2016-05-25T18:06:31"/>
        <d v="2016-06-06T07:00:00"/>
        <d v="2016-04-18T09:13:25"/>
        <d v="2015-04-27T17:12:00"/>
        <d v="2016-03-20T13:29:20"/>
        <d v="2012-10-06T09:59:00"/>
        <d v="2015-05-01T00:16:51"/>
        <d v="2013-08-23T19:04:29"/>
        <d v="2017-01-07T21:00:00"/>
        <d v="2014-07-30T22:41:41"/>
        <d v="2013-01-21T07:59:00"/>
        <d v="2016-06-02T22:00:00"/>
        <d v="2015-07-07T17:30:33"/>
        <d v="2015-05-01T13:59:00"/>
        <d v="2013-09-07T22:25:31"/>
        <d v="2015-06-10T19:27:24"/>
        <d v="2013-05-07T04:59:00"/>
        <d v="2016-06-16T05:58:09"/>
        <d v="2013-12-21T04:44:00"/>
        <d v="2015-04-10T05:32:54"/>
        <d v="2013-02-15T14:21:49"/>
        <d v="2016-05-13T13:40:48"/>
        <d v="2012-11-10T01:46:06"/>
        <d v="2014-11-20T07:59:58"/>
        <d v="2016-02-12T04:59:00"/>
        <d v="2016-01-12T05:00:00"/>
        <d v="2015-06-13T16:25:14"/>
        <d v="2016-03-21T16:59:28"/>
        <d v="2013-05-05T17:00:11"/>
        <d v="2012-04-27T21:32:00"/>
        <d v="2014-11-30T04:25:15"/>
        <d v="2016-06-29T23:29:55"/>
        <d v="2014-12-14T18:09:51"/>
        <d v="2016-04-23T00:00:00"/>
        <d v="2015-07-23T04:59:00"/>
        <d v="2014-08-11T05:59:00"/>
        <d v="2015-04-29T18:14:28"/>
        <d v="2016-06-23T16:00:25"/>
        <d v="2016-11-15T02:08:00"/>
        <d v="2016-12-31T18:20:54"/>
        <d v="2011-07-03T11:57:46"/>
        <d v="2014-12-19T20:40:07"/>
        <d v="2016-07-01T23:00:00"/>
        <d v="2015-02-11T15:23:40"/>
        <d v="2014-06-12T17:28:10"/>
        <d v="2014-09-21T02:00:00"/>
        <d v="2016-10-23T08:20:01"/>
        <d v="2015-06-24T02:00:00"/>
        <d v="2015-05-27T02:45:00"/>
        <d v="2014-05-04T06:59:00"/>
        <d v="2014-04-18T23:00:00"/>
        <d v="2013-12-15T01:58:05"/>
        <d v="2012-04-29T04:00:00"/>
        <d v="2015-06-26T23:00:00"/>
        <d v="2014-03-06T02:02:19"/>
        <d v="2011-05-09T05:59:00"/>
        <d v="2015-10-11T02:00:00"/>
        <d v="2014-06-21T04:59:00"/>
        <d v="2011-05-05T02:13:53"/>
        <d v="2014-06-01T03:59:00"/>
        <d v="2014-06-15T15:16:04"/>
        <d v="2016-07-24T11:28:48"/>
        <d v="2012-11-15T00:00:00"/>
        <d v="2016-05-10T11:10:48"/>
        <d v="2015-03-01T12:00:00"/>
        <d v="2015-07-10T07:00:00"/>
        <d v="2014-11-12T18:03:13"/>
        <d v="2015-08-12T05:32:39"/>
        <d v="2013-03-22T11:37:05"/>
        <d v="2015-02-17T14:00:00"/>
        <d v="2015-05-09T09:35:15"/>
        <d v="2014-08-26T17:09:42"/>
        <d v="2014-06-25T16:59:06"/>
        <d v="2015-02-05T12:20:00"/>
        <d v="2015-02-01T00:31:47"/>
        <d v="2016-03-18T20:20:12"/>
        <d v="2012-09-25T03:59:00"/>
        <d v="2014-08-31T13:08:00"/>
        <d v="2017-03-24T12:33:54"/>
        <d v="2015-01-31T14:03:06"/>
        <d v="2017-02-18T04:59:00"/>
        <d v="2016-08-31T05:36:00"/>
        <d v="2016-08-01T13:41:00"/>
        <d v="2016-06-17T12:59:50"/>
        <d v="2016-06-17T13:57:14"/>
        <d v="2016-06-07T04:01:31"/>
        <d v="2016-05-19T15:02:42"/>
        <d v="2012-06-07T14:55:00"/>
        <d v="2016-12-14T12:00:00"/>
        <d v="2015-08-21T17:55:13"/>
        <d v="2015-12-22T23:00:00"/>
        <d v="2012-09-10T03:55:00"/>
        <d v="2012-07-07T13:33:26"/>
        <d v="2013-12-10T02:00:56"/>
        <d v="2017-02-24T11:58:28"/>
        <d v="2015-12-16T18:20:10"/>
        <d v="2015-07-02T11:17:04"/>
        <d v="2015-06-08T16:00:00"/>
        <d v="2011-03-16T11:38:02"/>
        <d v="2014-08-01T01:00:00"/>
        <d v="2015-06-01T22:42:00"/>
        <d v="2012-07-18T21:53:18"/>
        <d v="2016-12-14T21:01:18"/>
        <d v="2015-05-07T18:12:22"/>
        <d v="2015-02-13T23:58:02"/>
        <d v="2013-03-09T23:42:17"/>
        <d v="2012-01-24T19:26:13"/>
        <d v="2015-11-13T17:04:28"/>
        <d v="2016-12-29T05:08:45"/>
        <d v="2014-11-01T17:18:00"/>
        <d v="2015-03-25T18:53:49"/>
        <d v="2011-02-02T07:59:00"/>
        <d v="2014-07-01T23:50:31"/>
        <d v="2016-09-14T19:00:00"/>
        <d v="2015-08-20T11:00:00"/>
        <d v="2014-11-01T22:01:43"/>
        <d v="2015-07-05T17:00:17"/>
        <d v="2015-06-14T00:20:55"/>
        <d v="2016-06-06T02:00:00"/>
        <d v="2013-09-26T10:46:58"/>
        <d v="2012-03-10T04:02:09"/>
        <d v="2015-10-28T17:33:36"/>
        <d v="2015-06-21T03:31:22"/>
        <d v="2011-07-31T06:59:00"/>
        <d v="2011-11-16T16:11:48"/>
        <d v="2017-03-05T19:26:21"/>
        <d v="2016-04-06T21:30:00"/>
        <d v="2015-01-18T18:33:38"/>
        <d v="2015-12-10T14:14:56"/>
        <d v="2014-06-09T19:20:15"/>
        <d v="2016-06-02T10:25:18"/>
        <d v="2016-05-14T00:00:00"/>
        <d v="2013-01-26T05:09:34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2-05-05T19:15:28"/>
        <d v="2015-09-16T17:56:11"/>
        <d v="2013-12-06T23:22:00"/>
        <d v="2014-12-01T04:59:00"/>
        <d v="2012-06-25T16:24:00"/>
        <d v="2016-05-15T01:22:19"/>
        <d v="2014-10-16T03:59:00"/>
        <d v="2016-04-22T13:55:11"/>
        <d v="2014-07-10T10:09:11"/>
        <d v="2016-10-30T15:25:38"/>
        <d v="2014-09-17T13:00:56"/>
        <d v="2013-06-06T13:34:51"/>
        <d v="2015-09-27T14:20:40"/>
        <d v="2015-02-06T15:04:31"/>
        <d v="2014-11-21T15:01:41"/>
        <d v="2014-07-17T14:59:06"/>
        <d v="2015-05-31T15:24:35"/>
        <d v="2016-10-01T03:59:00"/>
        <d v="2014-08-20T20:24:03"/>
        <d v="2015-06-27T15:22:48"/>
        <d v="2012-09-04T13:29:07"/>
        <d v="2011-03-10T16:40:10"/>
        <d v="2010-07-17T09:59:00"/>
        <d v="2015-09-23T14:21:26"/>
        <d v="2017-01-28T22:35:30"/>
        <d v="2010-07-22T06:00:00"/>
        <d v="2014-07-10T09:07:49"/>
        <d v="2015-11-07T04:00:00"/>
        <d v="2014-06-14T01:44:10"/>
        <d v="2011-08-21T20:05:57"/>
        <d v="2015-12-27T14:20:45"/>
        <d v="2011-03-12T04:00:00"/>
        <d v="2017-02-25T20:18:25"/>
        <d v="2014-07-18T16:04:11"/>
        <d v="2015-10-25T23:59:00"/>
        <d v="2014-11-13T23:37:28"/>
        <d v="2015-08-12T00:00:00"/>
        <d v="2010-06-15T04:00:00"/>
        <d v="2014-08-21T16:28:00"/>
        <d v="2017-02-01T22:59:00"/>
        <d v="2014-05-19T21:00:00"/>
        <d v="2014-01-05T15:38:09"/>
        <d v="2017-02-25T01:22:14"/>
        <d v="2015-06-22T05:00:00"/>
        <d v="2016-08-17T03:59:00"/>
        <d v="2012-12-07T23:30:00"/>
        <d v="2014-11-21T04:55:00"/>
        <d v="2016-03-15T21:00:00"/>
        <d v="2015-06-08T03:51:14"/>
        <d v="2015-07-20T03:59:00"/>
        <d v="2015-07-12T10:25:12"/>
        <d v="2016-08-25T10:51:56"/>
        <d v="2016-05-01T11:00:06"/>
        <d v="2013-11-02T20:49:27"/>
        <d v="2017-02-22T13:25:52"/>
        <d v="2015-07-01T06:59:00"/>
        <d v="2015-04-01T20:17:48"/>
        <d v="2014-01-22T21:39:59"/>
        <d v="2014-11-06T00:46:00"/>
        <d v="2015-08-02T19:31:29"/>
        <d v="2016-06-08T00:57:04"/>
        <d v="2015-07-17T21:02:00"/>
        <d v="2016-03-07T04:59:00"/>
        <d v="2015-01-27T23:13:07"/>
        <d v="2016-09-29T15:45:21"/>
        <d v="2014-09-15T06:08:00"/>
        <d v="2012-12-24T23:47:37"/>
        <d v="2016-05-05T04:02:40"/>
        <d v="2014-11-05T21:22:25"/>
        <d v="2015-08-09T16:00:00"/>
        <d v="2011-07-12T03:14:42"/>
        <d v="2015-07-23T18:02:25"/>
        <d v="2012-01-21T17:43:00"/>
        <d v="2014-04-11T14:15:46"/>
        <d v="2014-03-26T19:10:33"/>
        <d v="2014-01-02T08:00:00"/>
        <d v="2016-10-20T20:11:55"/>
        <d v="2012-05-24T18:46:08"/>
        <d v="2012-07-30T05:00:00"/>
        <d v="2014-11-14T05:12:00"/>
        <d v="2017-02-06T14:23:31"/>
        <d v="2015-09-04T15:00:00"/>
        <d v="2010-08-11T15:59:00"/>
        <d v="2015-12-01T20:01:01"/>
        <d v="2017-01-19T15:57:51"/>
        <d v="2013-11-02T10:57:14"/>
        <d v="2015-11-01T23:00:00"/>
        <d v="2016-12-22T14:59:12"/>
        <d v="2012-07-19T21:03:31"/>
        <d v="2015-06-08T04:00:00"/>
        <d v="2015-03-05T04:00:00"/>
        <d v="2016-12-30T22:50:33"/>
        <d v="2015-11-13T15:00:00"/>
        <d v="2011-09-05T17:06:00"/>
        <d v="2011-06-30T15:19:23"/>
        <d v="2015-01-08T21:17:41"/>
        <d v="2014-09-23T20:46:16"/>
        <d v="2015-06-20T17:55:14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6-03-16T03:59:00"/>
        <d v="2015-06-04T00:00:00"/>
        <d v="2015-10-26T00:13:17"/>
        <d v="2016-10-24T21:00:00"/>
        <d v="2015-06-15T16:14:40"/>
        <d v="2016-01-04T04:20:07"/>
        <d v="2015-07-02T23:50:06"/>
        <d v="2011-08-13T23:00:00"/>
        <d v="2014-11-03T08:52:50"/>
        <d v="2015-02-21T11:00:00"/>
        <d v="2015-02-11T22:31:43"/>
        <d v="2011-07-16T23:00:00"/>
        <d v="2016-08-23T18:34:50"/>
        <d v="2016-10-09T18:25:10"/>
        <d v="2016-05-02T21:26:38"/>
        <d v="2010-07-10T22:00:00"/>
        <d v="2010-06-03T01:41:00"/>
        <d v="2015-02-14T19:39:4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3-03-08T15:42:15"/>
        <d v="2012-09-01T01:21:02"/>
        <d v="2015-06-25T18:07:39"/>
        <d v="2014-03-07T19:20:30"/>
        <d v="2015-02-12T07:00:00"/>
        <d v="2015-08-31T17:31:15"/>
        <d v="2016-02-20T02:45:35"/>
        <d v="2013-02-28T21:25:00"/>
        <d v="2012-04-08T21:45:08"/>
        <d v="2015-01-01T05:00:00"/>
        <d v="2016-02-10T21:00:00"/>
        <d v="2015-12-15T00:00:00"/>
        <d v="2016-08-01T19:00:00"/>
        <d v="2016-02-15T16:51:23"/>
        <d v="2016-04-29T03:59:00"/>
        <d v="2015-11-01T04:00:00"/>
        <d v="2016-12-20T04:30:33"/>
        <d v="2011-08-07T20:12:50"/>
        <d v="2017-03-22T15:33:50"/>
        <d v="2015-04-09T22:58:54"/>
        <d v="2014-10-18T04:00:00"/>
        <d v="2015-07-26T18:00:00"/>
        <d v="2015-06-12T02:00:00"/>
        <d v="2016-04-09T17:37:33"/>
        <d v="2012-04-29T01:13:43"/>
        <d v="2012-01-01T07:59:00"/>
        <d v="2014-12-01T19:59:05"/>
        <d v="2015-07-29T15:59:25"/>
        <d v="2016-05-03T23:00:00"/>
        <d v="2016-03-31T10:00:00"/>
        <d v="2016-03-22T20:01:00"/>
        <d v="2009-12-09T18:24:00"/>
        <d v="2016-03-26T16:39:00"/>
        <d v="2014-02-28T14:33:19"/>
        <d v="2015-08-25T15:05:12"/>
        <d v="2015-10-08T00:32:52"/>
        <d v="2015-03-15T13:32:02"/>
        <d v="2010-09-01T03:44:00"/>
        <d v="2016-05-31T22:08:57"/>
        <d v="2012-11-22T22:00:00"/>
        <d v="2014-08-07T12:21:47"/>
        <d v="2017-02-27T04:59:00"/>
        <d v="2014-05-07T00:06:29"/>
        <d v="2015-05-17T18:00:00"/>
        <d v="2015-12-15T23:09:34"/>
        <d v="2011-09-07T16:35:39"/>
        <d v="2013-05-06T19:12:16"/>
        <d v="2016-07-28T15:58:38"/>
        <d v="2015-05-01T05:46:37"/>
        <d v="2013-11-13T05:59:00"/>
        <d v="2011-10-01T03:00:00"/>
        <d v="2012-03-25T00:56:15"/>
        <d v="2014-02-20T20:48:53"/>
        <d v="2015-02-05T06:59:00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1-06-12T04:00:00"/>
        <d v="2014-01-19T20:00:30"/>
        <d v="2014-08-31T17:31:31"/>
        <d v="2015-11-29T23:00:00"/>
        <d v="2016-04-08T18:52:01"/>
        <d v="2014-11-29T23:52:58"/>
        <d v="2009-09-01T04:00:00"/>
        <d v="2016-12-01T07:59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5-01-16T23:58:02"/>
        <d v="2013-04-22T21:00:00"/>
        <d v="2013-01-05T17:58:41"/>
        <d v="2015-08-26T23:00:00"/>
        <d v="2009-12-01T17:00:00"/>
        <d v="2015-06-18T11:04:01"/>
        <d v="2013-10-16T00:04:50"/>
        <d v="2011-09-08T04:54:18"/>
        <d v="2012-12-07T02:00:00"/>
        <d v="2015-10-30T14:00:12"/>
        <d v="2015-02-21T22:05:25"/>
        <d v="2011-10-20T02:00:00"/>
        <d v="2011-05-03T16:10:25"/>
        <d v="2013-07-10T16:52:00"/>
        <d v="2015-07-31T08:58:00"/>
        <d v="2015-07-23T18:33:00"/>
        <d v="2014-06-16T17:06:34"/>
        <d v="2014-06-06T23:00:00"/>
        <d v="2013-10-01T03:59:00"/>
        <d v="2016-07-13T19:14:00"/>
        <d v="2016-03-31T15:51:11"/>
        <d v="2014-08-10T15:59:00"/>
        <d v="2009-12-31T23:39:00"/>
        <d v="2010-02-15T05:00:00"/>
        <d v="2014-10-27T03:00:00"/>
        <d v="2014-04-07T17:13:42"/>
        <d v="2016-12-21T11:50:30"/>
        <d v="2015-04-17T00:00:00"/>
        <d v="2012-06-26T04:03:13"/>
        <d v="2016-06-15T15:00:00"/>
        <d v="2014-06-16T04:25:00"/>
        <d v="2014-02-05T23:04:00"/>
        <d v="2016-11-08T11:43:06"/>
        <d v="2016-04-29T04:39:48"/>
        <d v="2014-10-04T14:48:56"/>
        <d v="2017-03-12T01:58:35"/>
        <d v="2016-07-14T19:25:40"/>
        <d v="2015-05-09T03:59:00"/>
        <d v="2014-02-22T01:08:24"/>
        <d v="2013-10-12T01:31:05"/>
        <d v="2014-12-19T04:00:00"/>
        <d v="2015-12-09T06:59:00"/>
        <d v="2016-07-01T08:20:51"/>
        <d v="2015-12-04T05:00:00"/>
        <d v="2014-12-22T04:00:00"/>
        <d v="2014-07-03T03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4-06-20T21:59:00"/>
        <d v="2017-01-27T20:05:30"/>
        <d v="2015-05-08T22:00:00"/>
        <d v="2014-07-18T13:09:12"/>
        <d v="2016-12-07T08:26:16"/>
        <d v="2013-12-13T04:59:00"/>
        <d v="2014-08-28T01:00:00"/>
        <d v="2015-10-09T00:00:00"/>
        <d v="2014-07-08T22:34:00"/>
        <d v="2011-12-31T05:45:36"/>
        <d v="2011-11-28T04:35:39"/>
        <d v="2016-01-17T21:00:00"/>
        <d v="2014-10-23T00:49:07"/>
        <d v="2016-03-16T18:16:33"/>
        <d v="2015-01-22T18:46:10"/>
        <d v="2016-08-29T04:01:09"/>
        <d v="2016-06-25T03:59:00"/>
        <d v="2015-06-03T00:00:00"/>
        <d v="2013-10-25T23:00:10"/>
        <d v="2014-08-03T17:00:00"/>
        <d v="2014-03-23T00:00:00"/>
        <d v="2013-02-24T21:04:32"/>
        <d v="2016-05-04T23:00:00"/>
        <d v="2015-07-05T16:43:23"/>
        <d v="2016-05-05T13:01:47"/>
        <d v="2013-07-26T01:30:35"/>
        <d v="2012-03-21T20:48:00"/>
        <d v="2014-06-22T15:48:51"/>
        <d v="2015-03-31T12:52:00"/>
        <d v="2014-06-11T04:00:00"/>
        <d v="2012-01-13T06:34:48"/>
        <d v="2015-12-04T19:01:26"/>
        <d v="2015-07-18T23:16:59"/>
        <d v="2014-11-08T10:00:46"/>
        <d v="2015-05-31T18:32:51"/>
        <d v="2015-07-02T15:39:37"/>
        <d v="2014-06-23T18:00:00"/>
        <d v="2013-07-03T04:59:00"/>
        <d v="2013-05-07T15:33:14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1-10-12T23:57:59"/>
        <d v="2015-10-02T18:00:00"/>
        <d v="2015-06-01T05:00:00"/>
        <d v="2015-07-21T03:00:00"/>
        <d v="2015-02-28T17:00:00"/>
        <d v="2017-01-06T13:05:05"/>
        <d v="2016-07-29T16:50:43"/>
        <d v="2016-09-09T04:00:00"/>
        <d v="2015-05-31T12:44:58"/>
        <d v="2016-12-01T17:39:42"/>
        <d v="2013-05-31T17:00:00"/>
        <d v="2016-07-24T03:00:17"/>
        <d v="2016-12-12T17:34:40"/>
        <d v="2012-04-16T06:10:24"/>
        <d v="2012-05-24T01:47:35"/>
        <d v="2012-05-12T23:54:23"/>
        <d v="2010-07-05T04:00:00"/>
        <d v="2014-03-17T02:35:19"/>
        <d v="2015-06-11T16:13:06"/>
        <d v="2016-09-26T10:37:09"/>
        <d v="2012-03-08T04:59:00"/>
        <d v="2016-05-06T19:49:42"/>
        <d v="2011-01-16T01:51:00"/>
        <d v="2017-03-24T05:00:23"/>
        <d v="2012-02-14T19:49:00"/>
        <d v="2015-03-11T23:45:52"/>
        <d v="2015-02-22T11:30:00"/>
        <d v="2015-12-24T15:41:24"/>
        <d v="2011-10-29T03:59:00"/>
        <d v="2015-08-13T08:46:49"/>
        <d v="2016-08-19T03:59:00"/>
        <d v="2016-10-04T03:59:00"/>
        <d v="2014-09-11T14:01:08"/>
        <d v="2015-12-25T00:00:00"/>
        <d v="2013-05-17T03:59:00"/>
        <d v="2015-06-01T02:20:00"/>
        <d v="2016-03-23T14:18:05"/>
        <d v="2017-01-10T05:00:00"/>
        <d v="2014-11-14T03:00:00"/>
        <d v="2014-06-11T13:44:03"/>
        <d v="2011-04-24T23:02:18"/>
        <d v="2014-11-05T18:48:44"/>
        <d v="2016-03-24T13:27:36"/>
        <d v="2013-07-24T14:02:38"/>
        <d v="2016-09-08T03:45:00"/>
        <d v="2015-05-31T14:45:27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3-06-11T15:33:26"/>
        <d v="2016-01-05T23:55:00"/>
        <d v="2014-12-31T00:00:00"/>
        <d v="2016-10-23T20:50:40"/>
        <d v="2014-04-30T05:00:00"/>
        <d v="2016-08-01T16:22:03"/>
        <d v="2015-05-26T03:59:00"/>
        <d v="2015-09-13T00:00:00"/>
        <d v="2014-09-13T04:00:00"/>
        <d v="2011-06-12T00:20:49"/>
        <d v="2015-10-20T17:55:22"/>
        <d v="2014-07-10T23:01:40"/>
        <d v="2015-08-01T15:01:48"/>
        <d v="2014-05-25T13:32:38"/>
        <d v="2015-06-16T11:00:00"/>
        <d v="2011-04-24T23:34:47"/>
        <d v="2013-11-13T17:24:19"/>
        <d v="2014-12-21T04:30:00"/>
        <d v="2015-12-17T04:59:00"/>
        <d v="2014-12-17T07:59:00"/>
        <d v="2017-01-31T18:08:20"/>
        <d v="2014-03-04T21:00:00"/>
        <d v="2016-07-15T14:34:06"/>
        <d v="2016-09-30T04:27:00"/>
        <d v="2011-09-25T19:32:47"/>
        <d v="2014-04-19T21:04:35"/>
        <d v="2015-04-01T04:59:00"/>
        <d v="2014-12-18T12:08:53"/>
        <d v="2014-09-07T14:23:42"/>
        <d v="2012-06-01T22:52:24"/>
        <d v="2015-11-08T16:51:41"/>
        <d v="2016-08-23T03:07:17"/>
        <d v="2012-12-13T22:58:23"/>
        <d v="2015-12-10T16:51:01"/>
        <d v="2016-02-11T16:29:03"/>
        <d v="2014-09-26T01:35:00"/>
        <d v="2014-07-09T07:55:39"/>
        <d v="2014-11-30T19:04:22"/>
        <d v="2014-08-13T04:59:00"/>
        <d v="2015-03-11T03:26:23"/>
        <d v="2013-10-18T03:59:00"/>
        <d v="2015-07-31T20:32:28"/>
        <d v="2014-11-05T17:34:00"/>
        <d v="2014-08-16T16:00:57"/>
        <d v="2011-09-24T08:10:54"/>
        <d v="2016-04-28T05:59:00"/>
        <d v="2016-06-22T03:55:00"/>
        <d v="2014-09-16T21:00:00"/>
        <d v="2015-03-19T14:39:00"/>
        <d v="2015-10-29T04:01:00"/>
        <d v="2015-08-06T15:31:47"/>
        <d v="2016-01-29T05:59:00"/>
        <d v="2014-09-26T22:43:04"/>
        <d v="2014-08-23T17:37:20"/>
        <d v="2015-08-07T17:22:26"/>
        <d v="2016-03-30T14:39:00"/>
        <d v="2015-08-05T18:36:00"/>
        <d v="2015-03-07T15:18:45"/>
        <d v="2010-10-08T20:04:28"/>
        <d v="2015-07-29T17:00:00"/>
        <d v="2013-05-20T00:41:00"/>
        <d v="2016-03-05T01:00:00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5-07-12T12:47:45"/>
        <d v="2016-05-28T21:44:00"/>
        <d v="2012-12-22T21:30:32"/>
        <d v="2014-07-10T18:35:45"/>
        <d v="2014-05-19T05:00:00"/>
        <d v="2014-05-22T22:07:00"/>
        <d v="2016-06-05T13:59:50"/>
        <d v="2014-10-17T12:00:00"/>
        <d v="2014-11-12T22:45:38"/>
        <d v="2015-05-18T05:00:00"/>
        <d v="2015-09-04T09:27:53"/>
        <d v="2012-04-07T04:00:00"/>
        <d v="2012-07-22T01:40:02"/>
        <d v="2015-08-19T17:15:12"/>
        <d v="2012-11-14T02:26:57"/>
        <d v="2012-10-26T03:59:00"/>
        <d v="2015-01-15T21:54:55"/>
        <d v="2015-05-22T17:03:29"/>
        <d v="2012-01-07T18:35:09"/>
        <d v="2017-03-29T02:00:00"/>
        <d v="2014-08-29T01:00:00"/>
        <d v="2012-10-02T18:40:03"/>
        <d v="2010-02-22T22:00:00"/>
        <d v="2012-05-20T19:01:58"/>
        <d v="2017-03-11T04:50:08"/>
        <d v="2015-09-29T03:59:00"/>
        <d v="2013-12-22T05:00:00"/>
        <d v="2013-12-11T16:14:43"/>
        <d v="2014-04-20T16:01:54"/>
        <d v="2012-08-22T18:32:14"/>
        <d v="2014-12-13T00:25:11"/>
        <d v="2015-07-23T06:46:37"/>
        <d v="2016-03-25T22:00:00"/>
        <d v="2016-02-12T17:45:44"/>
        <d v="2015-05-01T03:59:00"/>
        <d v="2011-12-18T00:59:00"/>
        <d v="2016-12-28T22:00:33"/>
        <d v="2015-03-19T14:05:20"/>
        <d v="2011-09-08T03:00:00"/>
        <d v="2014-08-08T18:00:00"/>
        <d v="2014-07-19T09:14:38"/>
        <d v="2014-10-21T00:00:00"/>
        <d v="2014-06-29T21:31:24"/>
        <d v="2017-03-12T21:00:00"/>
        <d v="2012-01-21T08:13:00"/>
        <d v="2015-03-26T01:03:29"/>
        <d v="2015-06-13T12:09:11"/>
        <d v="2015-07-23T03:11:00"/>
        <d v="2015-04-04T20:19:17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6-12-14T15:59:00"/>
        <d v="2016-07-05T01:07:47"/>
        <d v="2010-05-02T19:22:00"/>
        <d v="2017-01-03T04:17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4-08-19T16:00:00"/>
        <d v="2012-09-21T19:38:14"/>
        <d v="2012-01-31T17:00:00"/>
        <d v="2015-08-14T20:18:53"/>
        <d v="2015-10-08T03:59:00"/>
        <d v="2013-11-05T18:39:50"/>
        <d v="2012-09-17T04:05:00"/>
        <d v="2011-10-07T16:58:52"/>
        <d v="2014-07-13T13:59:00"/>
        <d v="2011-08-01T07:00:00"/>
        <d v="2012-03-25T23:55:30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4-08-30T04:48:13"/>
        <d v="2014-06-11T19:33:18"/>
        <d v="2013-11-24T12:49:53"/>
        <d v="2015-07-20T22:00:00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4-06-20T22:01:00"/>
        <d v="2014-05-23T16:25:55"/>
        <d v="2013-07-27T01:27:16"/>
        <d v="2011-01-25T04:00:00"/>
        <d v="2016-08-29T17:00:00"/>
        <d v="2014-07-21T03:59:00"/>
        <d v="2016-08-01T22:59:00"/>
        <d v="2012-07-10T23:48:0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5-07-08T18:30:00"/>
        <d v="2013-04-12T01:01:27"/>
        <d v="2014-12-19T14:19:04"/>
        <d v="2016-06-22T01:05:57"/>
        <d v="2015-06-19T01:00:16"/>
        <d v="2014-10-15T14:26:56"/>
        <d v="2016-06-14T21:43:0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3-12-23T21:54:14"/>
        <d v="2017-01-18T12:01:58"/>
        <d v="2016-02-02T16:38:0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4-01-01T05:26:00"/>
        <d v="2016-06-09T20:47:41"/>
        <d v="2012-03-14T03:59:00"/>
        <d v="2016-03-04T06:03:17"/>
        <d v="2015-10-05T16:00:00"/>
        <d v="2014-07-02T14:54:06"/>
        <d v="2012-06-28T17:26:56"/>
        <d v="2016-05-08T08:59:26"/>
        <d v="2009-11-23T05:59:00"/>
        <d v="2013-08-27T16:31:29"/>
        <d v="2014-07-31T16:45:59"/>
        <d v="2015-04-21T17:22:07"/>
        <d v="2016-07-05T01:11:47"/>
        <d v="2015-11-02T08:00:00"/>
        <d v="2015-08-29T03:59:00"/>
        <d v="2015-04-29T23:00:00"/>
        <d v="2014-05-05T06:38:31"/>
        <d v="2016-04-29T18:44:25"/>
        <d v="2014-10-05T07:00:45"/>
        <d v="2015-09-10T03:59:00"/>
        <d v="2016-05-13T03:59:00"/>
        <d v="2016-08-24T06:41:21"/>
        <d v="2015-12-13T15:01:52"/>
        <d v="2014-05-09T22:00:00"/>
        <d v="2015-09-14T21:00:00"/>
        <d v="2015-03-22T22:35:47"/>
        <d v="2015-05-04T04:01:00"/>
        <d v="2012-10-29T07:21:24"/>
        <d v="2015-12-16T23:08:04"/>
        <d v="2014-06-16T05:30:00"/>
        <d v="2015-10-24T04:14:05"/>
        <d v="2014-09-13T09:37:21"/>
        <d v="2014-08-08T13:54:00"/>
        <d v="2015-03-09T21:49:21"/>
        <d v="2013-04-08T04:33:00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4-01-11T21:02:25"/>
        <d v="2015-10-02T23:00:00"/>
        <d v="2014-06-17T03:00:00"/>
        <d v="2013-06-29T20:13:07"/>
        <d v="2012-06-28T20:16:11"/>
        <d v="2014-11-27T03:00:00"/>
        <d v="2015-04-25T15:49:54"/>
        <d v="2012-12-13T22:17:32"/>
        <d v="2015-03-16T16:35:52"/>
        <d v="2015-01-15T10:54:00"/>
        <d v="2016-03-31T08:46:56"/>
        <d v="2015-10-06T22:17:05"/>
        <d v="2015-04-20T04:5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6-04-30T03:59:00"/>
        <d v="2015-07-27T22:59:00"/>
        <d v="2011-07-23T03:59:00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3-20T20:27:00"/>
        <d v="2010-06-09T19:00:00"/>
        <d v="2015-08-15T03:59:00"/>
        <d v="2015-08-22T20:18:55"/>
        <d v="2014-12-22T04:59:00"/>
        <d v="2016-09-03T20:57:09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4-09-10T20:09:34"/>
        <d v="2016-04-15T21:00:00"/>
        <d v="2013-01-24T18:38:30"/>
        <d v="2016-06-12T17:00:00"/>
        <d v="2015-07-16T17:24:36"/>
        <d v="2011-07-05T00:31:06"/>
        <d v="2014-08-31T15:47:58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04-10T20:00:00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7-03-16T21:37:10"/>
        <d v="2016-11-17T11:36:34"/>
        <d v="2014-08-17T15:35:24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5-02-09T04:30:00"/>
        <d v="2012-03-03T15:39:25"/>
        <d v="2014-10-26T00:43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9-15T10:06:00"/>
        <d v="2014-07-28T01:00:00"/>
        <d v="2014-06-28T14:09:34"/>
        <d v="2015-11-25T14:57:11"/>
        <d v="2011-06-14T00:35:27"/>
        <d v="2014-07-24T07:00:00"/>
        <d v="2016-04-15T14:21:19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2-09T22:48:04"/>
        <d v="2016-06-17T14:00:00"/>
        <d v="2014-06-28T14:05:24"/>
        <d v="2012-08-25T18:11:42"/>
        <d v="2015-08-10T22:49:51"/>
        <d v="2015-01-30T17:00:00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6-11-26T06:00:00"/>
        <d v="2012-10-17T20:17:39"/>
        <d v="2015-04-14T19:00:33"/>
        <d v="2015-02-16T19:58:29"/>
        <d v="2014-01-31T19:01:00"/>
        <d v="2013-04-15T22:16:33"/>
        <d v="2015-01-24T03:00:00"/>
        <d v="2015-04-11T19:22:39"/>
        <d v="2016-04-05T08:34:06"/>
        <d v="2015-05-30T20:11:12"/>
        <d v="2014-12-23T21:08:45"/>
        <d v="2016-02-15T07:59:00"/>
        <d v="2016-04-17T23:30:00"/>
        <d v="2017-03-02T16:49:11"/>
        <d v="2016-12-05T14:10:54"/>
        <d v="2016-01-25T19:00:34"/>
        <d v="2015-07-10T19:09:36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5-10-30T14:59:43"/>
        <d v="2017-03-19T06:00:00"/>
        <d v="2016-12-30T22:35:11"/>
        <d v="2015-10-15T02:30:53"/>
        <d v="2014-11-20T19:48:21"/>
        <d v="2015-04-02T01:00:00"/>
        <d v="2016-10-01T14:58:37"/>
        <d v="2015-02-01T02:54:00"/>
        <d v="2014-02-23T18:43:38"/>
        <d v="2016-07-09T23:49:58"/>
        <d v="2016-12-15T13:39:49"/>
        <d v="2013-12-19T18:56:00"/>
        <d v="2015-10-21T15:01:14"/>
        <d v="2015-09-30T18:00:00"/>
        <d v="2015-06-26T13:25:00"/>
        <d v="2014-12-04T10:58:54"/>
        <d v="2014-10-24T23:26:00"/>
        <d v="2015-02-16T03:21:13"/>
        <d v="2015-06-10T09:58:22"/>
        <d v="2015-05-13T16:53:35"/>
        <d v="2014-09-11T09:04:10"/>
        <d v="2016-07-05T04:59:00"/>
        <d v="2014-08-09T05:37:12"/>
        <d v="2015-08-10T06:59:00"/>
        <d v="2015-09-28T02:49:10"/>
        <d v="2016-03-16T08:33:10"/>
        <d v="2015-04-21T05:59:00"/>
        <d v="2014-12-16T22:32:09"/>
        <d v="2017-01-16T01:49:22"/>
        <d v="2015-06-16T17:47:29"/>
        <d v="2015-12-01T05:59:00"/>
        <d v="2015-11-19T05:03:21"/>
        <d v="2014-08-13T23:31:52"/>
        <d v="2015-06-04T05:26:00"/>
        <d v="2015-02-12T14:15:42"/>
        <d v="2016-12-08T04:59:00"/>
        <d v="2015-02-08T19:38:49"/>
        <d v="2016-11-09T23:22:12"/>
        <d v="2014-10-14T18:43:14"/>
        <d v="2015-03-28T22:07:06"/>
        <d v="2015-04-01T12:22:05"/>
        <d v="2016-02-25T07:25:01"/>
        <d v="2015-04-22T22:00:37"/>
        <d v="2015-12-14T05:59:00"/>
        <d v="2017-02-10T06:28:53"/>
        <d v="2016-02-02T14:58:48"/>
        <d v="2016-07-03T19:59:00"/>
        <d v="2017-01-30T06:59:00"/>
        <d v="2014-09-06T21:00:00"/>
        <d v="2015-04-08T18:58:47"/>
        <d v="2017-04-16T20:00:00"/>
        <d v="2016-08-04T14:00:03"/>
        <d v="2014-09-23T03:59:00"/>
        <d v="2015-10-11T05:00:00"/>
        <d v="2014-11-03T05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5-06-27T21:59:00"/>
        <d v="2014-12-15T13:12:57"/>
        <d v="2014-08-01T07:00:00"/>
        <d v="2017-03-20T18:07:27"/>
        <d v="2015-02-04T23:22:29"/>
        <d v="2017-02-09T07:16:47"/>
        <d v="2014-07-01T22:30:00"/>
        <d v="2017-01-27T18:29:51"/>
        <d v="2015-05-19T21:00:49"/>
        <d v="2017-03-14T14:02:35"/>
        <d v="2015-04-23T05:40:07"/>
        <d v="2016-02-03T12:33:09"/>
        <d v="2017-01-23T04:59:00"/>
        <d v="2014-08-03T15:48:04"/>
        <d v="2017-04-07T17:35:34"/>
        <d v="2014-11-29T14:59:00"/>
        <d v="2015-09-19T03:50:17"/>
        <d v="2016-07-04T03:40:24"/>
        <d v="2016-12-14T15:00:23"/>
        <d v="2017-04-09T11:49:54"/>
        <d v="2015-10-04T15:45:46"/>
        <d v="2016-06-23T16:06:23"/>
        <d v="2015-08-20T20:00:39"/>
        <d v="2015-10-21T23:00:00"/>
        <d v="2014-05-04T17:11:40"/>
        <d v="2016-04-21T04:00:00"/>
        <d v="2017-02-20T19:00:00"/>
        <d v="2016-10-05T19:50:54"/>
        <d v="2013-10-16T09:59:00"/>
        <d v="2014-10-19T05:00:00"/>
        <d v="2015-03-01T15:21:16"/>
        <d v="2015-10-10T21:00:00"/>
        <d v="2015-05-07T17:11:59"/>
        <d v="2017-02-11T16:20:30"/>
        <d v="2014-06-03T06:59:00"/>
        <d v="2016-04-08T18:31:22"/>
        <d v="2010-08-01T04:00:00"/>
        <d v="2013-12-26T23:54:54"/>
        <d v="2015-01-19T02:39:50"/>
        <d v="2013-02-04T11:55:27"/>
        <d v="2016-09-15T20:53:33"/>
        <d v="2012-04-04T16:46:15"/>
        <d v="2015-11-06T01:00:00"/>
        <d v="2016-11-18T15:43:32"/>
        <d v="2017-03-13T03:40:05"/>
        <d v="2016-07-02T14:25:10"/>
        <d v="2016-04-23T19:40:21"/>
        <d v="2015-08-28T04:00:00"/>
        <d v="2016-03-02T22:27:15"/>
        <d v="2015-01-31T03:25:00"/>
        <d v="2015-06-21T00:50:59"/>
        <d v="2015-03-24T00:08:46"/>
        <d v="2015-10-31T22:45:00"/>
        <d v="2015-01-19T04:11:05"/>
        <d v="2015-01-14T04:00:00"/>
        <d v="2016-10-14T16:00:00"/>
        <d v="2016-06-05T23:33:30"/>
        <d v="2015-02-19T21:19:43"/>
        <d v="2016-08-23T08:10:18"/>
        <d v="2017-04-04T05:15:01"/>
        <d v="2015-09-23T20:10:01"/>
        <d v="2013-11-26T06:30:59"/>
        <d v="2016-06-04T15:41:12"/>
        <d v="2014-08-29T20:43:05"/>
        <d v="2014-10-13T21:05:16"/>
        <d v="2015-01-28T19:37:11"/>
        <d v="2010-06-25T21:32:00"/>
        <d v="2015-04-10T05:00:00"/>
        <d v="2014-05-16T22:11:30"/>
        <d v="2014-10-21T21:11:27"/>
        <d v="2014-11-26T20:29:37"/>
        <d v="2014-10-19T16:26:12"/>
        <d v="2014-10-22T04:59:00"/>
        <d v="2015-06-27T18:27:06"/>
        <d v="2011-05-28T02:22:42"/>
        <d v="2015-01-19T08:30:00"/>
        <d v="2014-11-26T20:26:50"/>
        <d v="2016-09-02T16:36:20"/>
        <d v="2014-10-19T13:01:24"/>
        <d v="2015-11-02T16:50:00"/>
        <d v="2016-04-20T21:11:16"/>
        <d v="2015-05-10T22:59:00"/>
        <d v="2015-04-30T19:23:47"/>
        <d v="2015-12-29T20:00:00"/>
        <d v="2014-09-04T06:59:00"/>
        <d v="2015-11-14T17:16:44"/>
        <d v="2014-05-20T06:59:00"/>
        <d v="2016-11-19T01:00:00"/>
        <d v="2015-02-14T11:27:00"/>
        <d v="2016-12-14T12:01:08"/>
        <d v="2017-04-05T18:14:37"/>
        <d v="2014-06-27T22:04:24"/>
        <d v="2016-02-21T22:36:37"/>
        <d v="2015-07-17T10:32:59"/>
        <d v="2014-12-05T00:03:01"/>
        <d v="2015-02-28T12:00:00"/>
        <d v="2016-05-01T14:18:38"/>
        <d v="2015-11-03T04:15:59"/>
        <d v="2017-04-03T01:00:00"/>
        <d v="2014-11-21T10:47:15"/>
        <d v="2015-12-28T06:00:00"/>
        <d v="2015-08-17T16:00:00"/>
        <d v="2015-04-13T19:00:00"/>
        <d v="2015-03-23T04:59:00"/>
        <d v="2015-03-14T00:50:01"/>
        <d v="2016-11-30T20:15:19"/>
        <d v="2015-11-26T06:03:36"/>
        <d v="2015-06-08T00:23:53"/>
        <d v="2014-08-02T14:00:00"/>
        <d v="2016-02-20T21:05:00"/>
        <d v="2016-06-02T13:07:28"/>
        <d v="2015-09-24T14:10:48"/>
        <d v="2016-03-03T17:01:54"/>
        <d v="2015-02-14T01:43:02"/>
        <d v="2011-12-12T05:06:16"/>
        <d v="2016-11-24T18:26:27"/>
        <d v="2017-04-10T20:15:00"/>
        <d v="2015-01-01T00:03:35"/>
        <d v="2015-07-18T03:00:00"/>
        <d v="2015-01-01T16:48:55"/>
        <d v="2013-10-02T13:27:54"/>
        <d v="2012-05-29T19:55:05"/>
        <d v="2016-08-23T20:54:00"/>
        <d v="2013-11-27T06:41:54"/>
        <d v="2015-12-17T05:59:00"/>
        <d v="2014-05-04T06:00:00"/>
        <d v="2015-02-03T02:00:00"/>
        <d v="2015-01-29T20:21:04"/>
        <d v="2015-04-03T21:48:59"/>
        <d v="2016-06-19T08:10:00"/>
        <d v="2015-03-12T11:07:43"/>
        <d v="2016-01-14T04:00:11"/>
        <d v="2016-04-03T16:25:41"/>
        <d v="2011-09-28T17:30:08"/>
        <d v="2012-05-15T17:16:27"/>
        <d v="2014-06-30T17:28:00"/>
        <d v="2014-09-17T05:06:39"/>
        <d v="2014-12-11T16:31:10"/>
        <d v="2016-07-21T15:02:31"/>
        <d v="2016-12-23T07:59:00"/>
        <d v="2014-12-05T18:30:29"/>
        <d v="2014-10-29T22:45:00"/>
        <d v="2015-04-13T17:17:52"/>
        <d v="2014-11-22T05:59:00"/>
        <d v="2016-01-17T18:01:01"/>
        <d v="2016-02-11T17:05:53"/>
        <d v="2014-06-05T22:31:40"/>
        <d v="2015-01-12T20:47:52"/>
        <d v="2015-05-25T21:38:16"/>
        <d v="2012-06-16T03:10:00"/>
        <d v="2015-11-15T15:13:09"/>
        <d v="2014-07-23T15:54:40"/>
        <d v="2014-10-04T14:17:00"/>
        <d v="2015-10-29T15:06:47"/>
        <d v="2014-07-13T04:59:00"/>
        <d v="2014-08-29T18:45:11"/>
        <d v="2015-11-05T14:16:15"/>
        <d v="2015-03-25T18:01:10"/>
        <d v="2014-08-30T05:30:00"/>
        <d v="2017-02-26T13:05:58"/>
        <d v="2014-06-27T02:52:54"/>
        <d v="2016-05-15T20:21:13"/>
        <d v="2014-09-17T12:02:11"/>
        <d v="2016-06-28T09:41:35"/>
        <d v="2016-07-21T17:30:00"/>
        <d v="2016-10-02T09:00:00"/>
        <d v="2015-08-02T22:00:00"/>
        <d v="2017-04-01T04:00:00"/>
        <d v="2014-09-15T02:00:03"/>
        <d v="2016-09-15T14:49:05"/>
        <d v="2014-08-25T23:28:26"/>
        <d v="2014-08-01T02:50:38"/>
        <d v="2013-12-21T20:32:11"/>
        <d v="2015-12-29T11:46:41"/>
        <d v="2016-11-12T05:00:00"/>
        <d v="2014-08-28T03:00:10"/>
        <d v="2015-04-11T06:00:00"/>
        <d v="2015-10-01T05:00:00"/>
        <d v="2013-05-01T21:42:37"/>
        <d v="2017-04-06T09:20:42"/>
        <d v="2015-11-08T12:00:00"/>
        <d v="2015-09-25T23:43:42"/>
        <d v="2015-05-21T22:47:58"/>
        <d v="2014-08-07T15:56:49"/>
        <d v="2014-10-26T18:29:26"/>
        <d v="2009-12-01T04:59:00"/>
        <d v="2017-02-08T09:59:05"/>
        <d v="2013-05-04T14:00:34"/>
        <d v="2015-11-28T21:22:21"/>
        <d v="2017-03-06T06:58:27"/>
        <d v="2014-09-28T18:55:56"/>
        <d v="2015-11-21T17:12:15"/>
        <d v="2015-05-26T03:53:02"/>
        <d v="2016-07-09T01:59:00"/>
        <d v="2015-08-20T17:05:00"/>
        <d v="2012-12-05T09:23:41"/>
        <d v="2014-07-09T12:34:56"/>
        <d v="2016-09-03T14:02:55"/>
        <d v="2017-03-27T16:16:59"/>
        <d v="2015-04-06T15:15:45"/>
        <d v="2016-07-06T15:00:58"/>
        <d v="2015-01-01T04:59:00"/>
        <d v="2014-07-01T06:00:00"/>
        <d v="2014-09-13T13:56:40"/>
        <d v="2013-05-17T12:08:19"/>
        <d v="2016-07-02T04:00:00"/>
        <d v="2012-09-28T16:18:54"/>
        <d v="2016-07-24T10:32:46"/>
        <d v="2012-07-14T23:42:48"/>
        <d v="2014-05-11T11:50:52"/>
        <d v="2015-11-25T23:00:00"/>
        <d v="2017-04-07T18:45:38"/>
        <d v="2016-01-14T18:16:56"/>
        <d v="2014-10-18T12:07:39"/>
        <d v="2015-09-16T05:37:27"/>
        <d v="2017-03-03T13:05:19"/>
        <d v="2014-11-15T20:00:00"/>
        <d v="2015-10-01T04:59:00"/>
        <d v="2016-07-27T22:00:00"/>
        <d v="2014-10-01T12:43:13"/>
        <d v="2014-11-30T19:58:01"/>
        <d v="2016-02-09T20:00:00"/>
        <d v="2014-07-06T05:08:50"/>
        <d v="2017-03-26T20:14:45"/>
        <d v="2014-06-01T01:44:24"/>
        <d v="2014-10-23T23:30:40"/>
        <d v="2015-07-20T22:46:32"/>
        <d v="2015-06-22T17:48:15"/>
        <d v="2016-10-27T06:40:34"/>
        <d v="2016-12-12T06:00:00"/>
        <d v="2015-02-06T01:37:14"/>
        <d v="2016-05-15T16:21:00"/>
        <d v="2017-04-04T03:38:41"/>
        <d v="2015-11-12T06:59:00"/>
        <d v="2015-12-16T20:18:00"/>
        <d v="2016-10-10T14:32:50"/>
        <d v="2015-05-11T19:32:31"/>
        <d v="2017-02-20T18:00:00"/>
        <d v="2015-12-05T22:28:22"/>
        <d v="2014-10-16T00:00:00"/>
        <d v="2017-04-09T23:47:28"/>
        <d v="2016-03-04T23:19:28"/>
        <d v="2014-08-03T11:39:39"/>
        <d v="2016-11-15T18:13:22"/>
        <d v="2016-03-30T12:36:20"/>
        <d v="2016-07-17T10:47:48"/>
        <d v="2016-10-22T22:08:58"/>
        <d v="2016-07-04T04:00:00"/>
        <d v="2011-09-06T20:39:10"/>
        <d v="2016-03-04T01:55:55"/>
        <d v="2015-07-07T19:26:20"/>
        <d v="2014-11-23T22:29:09"/>
        <d v="2015-05-31T15:28:02"/>
        <d v="2013-08-09T12:00:15"/>
        <d v="2016-08-03T01:30:00"/>
        <d v="2015-06-26T04:00:00"/>
        <d v="2016-02-06T04:59:00"/>
        <d v="2017-01-13T17:04:21"/>
        <d v="2015-02-22T20:09:13"/>
        <d v="2015-04-29T14:07:06"/>
        <d v="2012-08-26T21:37:03"/>
        <d v="2016-04-01T06:59:00"/>
        <d v="2016-04-22T05:06:14"/>
        <d v="2014-07-03T00:42:23"/>
        <d v="2011-10-09T17:07:13"/>
        <d v="2016-04-11T11:13:07"/>
        <d v="2013-11-22T12:35:13"/>
        <d v="2014-10-04T03:30:00"/>
        <d v="2014-08-12T15:51:50"/>
        <d v="2014-06-19T15:33:51"/>
        <d v="2015-08-16T16:13:11"/>
        <d v="2015-02-28T15:10:00"/>
        <d v="2016-09-07T01:21:53"/>
        <d v="2014-07-05T14:22:27"/>
        <d v="2015-01-08T20:58:03"/>
        <d v="2014-08-12T01:53:58"/>
        <d v="2014-07-15T22:00:00"/>
        <d v="2011-08-06T14:38:56"/>
        <d v="2014-08-23T22:08:38"/>
        <d v="2015-08-15T13:22:00"/>
        <d v="2015-08-15T18:12:24"/>
        <d v="2016-10-07T14:00:00"/>
        <d v="2016-09-28T22:24:55"/>
        <d v="2015-08-11T00:12:06"/>
        <d v="2016-05-04T23:00:50"/>
        <d v="2014-08-31T19:51:49"/>
        <d v="2016-02-13T04:42:12"/>
        <d v="2014-11-20T16:04:00"/>
        <d v="2016-03-30T20:10:58"/>
        <d v="2015-03-01T03:00:00"/>
        <d v="2015-03-24T03:34:59"/>
        <d v="2017-03-16T16:01:01"/>
        <d v="2016-08-19T16:00:50"/>
        <d v="2015-10-18T19:36:29"/>
        <d v="2015-05-09T21:14:18"/>
        <d v="2015-07-19T05:23:11"/>
        <d v="2015-02-11T02:53:41"/>
        <d v="2015-10-06T15:10:22"/>
        <d v="2016-07-17T00:43:00"/>
        <d v="2014-07-06T17:13:56"/>
        <d v="2016-03-08T04:59:00"/>
        <d v="2015-07-21T06:59:00"/>
        <d v="2016-08-14T22:45:43"/>
        <d v="2017-04-08T12:54:05"/>
        <d v="2014-08-16T23:42:00"/>
        <d v="2016-02-03T18:49:00"/>
        <d v="2015-03-08T12:57:05"/>
        <d v="2014-09-18T02:00:00"/>
        <d v="2016-09-03T16:41:49"/>
        <d v="2015-01-11T01:02:52"/>
        <d v="2016-02-21T13:48:09"/>
        <d v="2014-11-10T01:41:35"/>
        <d v="2014-06-26T23:02:02"/>
        <d v="2017-02-28T18:54:42"/>
        <d v="2015-01-04T04:43:58"/>
        <d v="2014-10-20T14:56:15"/>
        <d v="2016-10-06T15:15:32"/>
        <d v="2015-04-04T14:43:57"/>
        <d v="2015-10-09T15:38:43"/>
        <d v="2014-07-03T04:07:58"/>
        <d v="2014-11-30T22:42:02"/>
        <d v="2013-03-22T22:15:45"/>
        <d v="2015-08-03T15:35:24"/>
        <d v="2015-01-01T06:59:00"/>
        <d v="2014-07-11T16:00:00"/>
        <d v="2014-05-17T04:32:45"/>
        <d v="2014-10-26T20:08:00"/>
        <d v="2015-01-24T12:00:00"/>
        <d v="2016-08-15T07:00:00"/>
        <d v="2014-04-24T19:11:07"/>
        <d v="2014-10-23T10:17:59"/>
        <d v="2014-12-24T01:29:45"/>
        <d v="2015-12-15T12:10:00"/>
        <d v="2016-02-04T07:50:33"/>
        <d v="2016-01-15T03:09:34"/>
        <d v="2011-07-08T21:00:00"/>
        <d v="2017-01-01T02:46:11"/>
        <d v="2012-03-29T13:45:23"/>
        <d v="2015-02-20T08:34:13"/>
        <d v="2013-03-08T03:02:08"/>
        <d v="2016-07-05T20:54:43"/>
        <d v="2016-04-14T04:39:40"/>
        <d v="2016-02-12T04:33:11"/>
        <d v="2014-12-14T20:00:34"/>
        <d v="2017-02-03T23:51:20"/>
        <d v="2014-09-17T20:56:40"/>
        <d v="2016-02-11T23:22:17"/>
        <d v="2016-04-18T14:00:00"/>
        <d v="2014-06-23T07:04:10"/>
        <d v="2016-06-19T14:30:46"/>
        <d v="2016-01-10T00:00:00"/>
        <d v="2016-07-03T07:38:56"/>
        <d v="2015-10-16T04:59:00"/>
        <d v="2015-06-30T21:06:08"/>
        <d v="2016-01-06T22:50:13"/>
        <d v="2014-07-01T19:00:00"/>
        <d v="2016-06-18T19:32:19"/>
        <d v="2015-01-16T12:09:11"/>
        <d v="2015-03-27T02:39:00"/>
        <d v="2013-11-09T01:18:59"/>
        <d v="2016-05-12T10:47:14"/>
        <d v="2016-04-10T18:41:12"/>
        <d v="2015-05-28T16:38:09"/>
        <d v="2016-07-10T05:28:57"/>
        <d v="2014-12-28T15:22:29"/>
        <d v="2015-05-24T08:18:52"/>
        <d v="2014-04-19T16:19:39"/>
        <d v="2014-06-13T04:00:00"/>
        <d v="2014-06-28T19:21:54"/>
        <d v="2016-02-17T12:04:39"/>
        <d v="2016-09-09T06:00:00"/>
        <d v="2017-02-24T05:51:40"/>
        <d v="2017-04-10T01:00:00"/>
        <d v="2015-04-09T23:31:11"/>
        <d v="2016-06-17T23:00:00"/>
        <d v="2013-04-08T19:17:37"/>
        <d v="2015-02-20T23:14:16"/>
        <d v="2016-03-12T19:52:44"/>
        <d v="2015-05-05T18:48:00"/>
        <d v="2015-06-27T21:44:14"/>
        <d v="2014-10-17T19:10:10"/>
        <d v="2015-07-16T07:56:00"/>
        <d v="2016-03-10T00:35:00"/>
        <d v="2016-10-10T10:36:23"/>
        <d v="2015-06-11T23:00:00"/>
        <d v="2012-02-21T22:46:14"/>
        <d v="2017-03-12T19:00:00"/>
        <d v="2016-03-11T18:34:47"/>
        <d v="2015-06-03T02:31:16"/>
        <d v="2015-11-22T06:59:00"/>
        <d v="2017-04-16T15:22:46"/>
        <d v="2014-12-19T19:38:00"/>
        <d v="2015-10-21T12:45:33"/>
        <d v="2014-11-08T21:13:23"/>
        <d v="2017-03-24T20:59:18"/>
        <d v="2012-11-18T00:00:00"/>
        <d v="2014-09-05T13:39:00"/>
        <d v="2015-05-31T03:40:23"/>
        <d v="2015-02-04T11:50:18"/>
        <d v="2016-10-08T14:43:32"/>
        <d v="2014-09-01T15:30:34"/>
        <d v="2015-02-11T13:13:42"/>
        <d v="2015-04-10T04:59:00"/>
        <d v="2016-11-30T17:00:00"/>
        <d v="2015-01-10T03:23:00"/>
        <d v="2014-09-28T01:38:33"/>
        <d v="2011-12-18T18:21:44"/>
        <d v="2015-10-01T13:00:00"/>
        <d v="2015-11-16T16:04:58"/>
        <d v="2016-05-22T19:34:33"/>
        <d v="2017-02-28T08:51:00"/>
        <d v="2015-03-01T21:47:19"/>
        <d v="2013-02-13T22:37:49"/>
        <d v="2015-12-10T22:12:46"/>
        <d v="2010-07-21T19:00:00"/>
        <d v="2015-01-16T10:26:00"/>
        <d v="2015-01-31T15:25:53"/>
        <d v="2010-09-02T02:00:00"/>
        <d v="2014-06-17T04:36:18"/>
        <d v="2016-08-07T19:32:25"/>
        <d v="2016-07-16T08:47:46"/>
        <d v="2016-05-24T14:25:00"/>
        <d v="2015-06-08T15:00:00"/>
        <d v="2014-11-07T20:30:07"/>
        <d v="2016-10-29T08:57:43"/>
        <d v="2016-10-13T15:12:32"/>
        <d v="2014-03-18T15:55:30"/>
        <d v="2009-10-12T20:59:00"/>
        <d v="2015-03-19T18:15:30"/>
        <d v="2014-01-11T21:36:41"/>
        <d v="2015-11-30T06:04:09"/>
        <d v="2014-12-01T00:00:00"/>
        <d v="2015-10-21T17:26:21"/>
        <d v="2014-08-24T23:14:09"/>
        <d v="2016-05-06T13:04:00"/>
        <d v="2016-03-28T16:18:15"/>
        <d v="2012-10-04T23:07:13"/>
        <d v="2016-01-31T04:17:00"/>
        <d v="2016-11-29T17:01:45"/>
        <d v="2017-02-17T21:00:00"/>
        <d v="2016-01-08T22:54:35"/>
        <d v="2015-02-15T14:05:47"/>
        <d v="2015-04-01T20:32:43"/>
        <d v="2010-11-30T05:00:00"/>
        <d v="2015-08-17T16:15:59"/>
        <d v="2015-08-26T18:32:00"/>
        <d v="2010-03-15T06:59:00"/>
        <d v="2014-07-30T20:53:59"/>
        <d v="2014-08-10T16:45:02"/>
        <d v="2015-05-20T06:04:15"/>
        <d v="2013-07-07T05:28:23"/>
        <d v="2015-04-16T18:10:33"/>
        <d v="2014-10-05T18:49:03"/>
        <d v="2015-11-18T07:15:58"/>
        <d v="2015-08-19T04:06:16"/>
        <d v="2014-05-11T03:18:53"/>
        <d v="2016-12-21T17:03:14"/>
        <d v="2016-04-26T06:55:00"/>
        <d v="2016-08-19T02:27:20"/>
        <d v="2014-07-20T18:51:27"/>
        <d v="2016-02-18T20:14:20"/>
        <d v="2015-08-01T01:00:00"/>
        <d v="2014-05-02T22:52:53"/>
        <d v="2014-08-25T21:00:00"/>
        <d v="2015-04-03T15:38:00"/>
        <d v="2015-01-02T16:13:36"/>
        <d v="2017-04-09T20:00:00"/>
        <d v="2016-10-07T21:51:48"/>
        <d v="2015-10-26T21:20:00"/>
        <d v="2014-07-29T03:14:56"/>
        <d v="2015-11-08T22:10:20"/>
        <d v="2014-11-01T03:59:00"/>
        <d v="2014-08-05T14:52:09"/>
        <d v="2015-09-09T07:31:09"/>
        <d v="2014-11-13T08:02:00"/>
        <d v="2015-05-01T22:02:41"/>
        <d v="2014-11-10T21:34:49"/>
        <d v="2015-06-12T07:07:56"/>
        <d v="2016-10-17T04:00:00"/>
        <d v="2017-03-08T07:30:00"/>
        <d v="2015-06-26T04:32:55"/>
        <d v="2015-04-13T15:59:35"/>
        <d v="2013-05-14T16:47:40"/>
        <d v="2014-10-22T15:36:50"/>
        <d v="2016-09-18T20:26:25"/>
        <d v="2014-12-19T19:31:28"/>
        <d v="2015-08-11T13:00:52"/>
        <d v="2016-12-09T14:51:39"/>
        <d v="2014-05-19T11:26:29"/>
        <d v="2015-02-15T15:38:00"/>
        <d v="2015-12-25T14:21:53"/>
        <d v="2017-03-29T23:32:11"/>
        <d v="2015-07-16T21:38:56"/>
        <d v="2015-03-02T23:00:00"/>
        <d v="2011-07-22T04:42:01"/>
        <d v="2015-01-28T13:04:38"/>
        <d v="2014-07-25T03:00:00"/>
        <d v="2013-02-04T20:29:34"/>
        <d v="2016-03-25T20:36:40"/>
        <d v="2014-12-08T16:31:55"/>
        <d v="2016-12-26T00:15:09"/>
        <d v="2015-06-11T18:24:44"/>
        <d v="2012-05-05T03:20:19"/>
        <d v="2014-04-13T18:18:15"/>
        <d v="2015-04-01T01:01:30"/>
        <d v="2016-12-22T09:01:03"/>
        <d v="2014-06-06T13:11:42"/>
        <d v="2016-12-10T11:00:00"/>
        <d v="2015-03-04T02:00:20"/>
        <d v="2014-11-29T16:00:00"/>
        <d v="2015-07-01T06:00:00"/>
        <d v="2016-10-09T10:56:59"/>
        <d v="2015-12-15T20:25:16"/>
        <d v="2014-07-15T05:11:00"/>
        <d v="2015-03-23T03:55:12"/>
        <d v="2014-10-29T22:57:51"/>
        <d v="2015-09-06T02:36:46"/>
        <d v="2016-06-19T19:12:56"/>
        <d v="2015-04-19T15:08:52"/>
        <d v="2017-02-23T01:00:00"/>
        <d v="2016-08-29T03:55:00"/>
        <d v="2012-03-26T08:01:39"/>
        <d v="2015-03-07T19:55:01"/>
        <d v="2015-07-03T21:26:26"/>
        <d v="2014-03-16T22:00:00"/>
        <d v="2011-09-01T06:00:00"/>
        <d v="2015-11-13T21:55:56"/>
        <d v="2016-09-13T07:05:00"/>
        <d v="2016-07-21T14:00:00"/>
        <d v="2014-01-04T04:09:05"/>
        <d v="2014-12-25T20:16:00"/>
        <d v="2014-07-29T00:29:40"/>
        <d v="2016-08-18T21:52:19"/>
        <d v="2015-12-31T23:00:00"/>
        <d v="2015-01-19T18:14:58"/>
        <d v="2012-10-10T16:08:09"/>
        <d v="2015-06-11T02:00:00"/>
        <d v="2014-08-29T18:40:11"/>
        <d v="2017-04-05T19:41:54"/>
        <d v="2016-09-22T01:17:45"/>
        <d v="2015-05-15T17:01:52"/>
        <d v="2016-05-08T20:12:07"/>
        <d v="2017-01-31T23:32:00"/>
        <d v="2014-06-16T22:00:00"/>
        <d v="2015-12-30T16:50:10"/>
        <d v="2012-03-01T04:59:00"/>
        <d v="2016-07-01T18:35:38"/>
        <d v="2015-12-19T16:07:09"/>
        <d v="2014-12-12T07:11:00"/>
        <d v="2014-11-09T19:47:51"/>
        <d v="2015-04-19T16:19:46"/>
        <d v="2014-05-12T04:03:29"/>
        <d v="2014-11-08T00:00:00"/>
        <d v="2016-06-19T08:11:57"/>
        <d v="2015-07-22T23:08:27"/>
        <d v="2015-05-10T18:45:30"/>
        <d v="2016-09-30T17:58:47"/>
        <d v="2013-08-30T12:53:40"/>
        <d v="2015-05-01T18:39:05"/>
        <d v="2015-08-01T17:53:00"/>
        <d v="2015-10-28T17:17:07"/>
        <d v="2011-12-23T18:17:29"/>
        <d v="2014-06-11T09:50:21"/>
        <d v="2017-03-25T04:33:00"/>
        <d v="2014-08-03T02:59:56"/>
        <d v="2015-02-05T16:11:18"/>
        <d v="2016-11-03T18:00:08"/>
        <d v="2015-11-05T03:10:40"/>
        <d v="2016-12-08T16:15:52"/>
        <d v="2015-12-15T07:59:00"/>
        <d v="2012-02-29T01:29:58"/>
        <d v="2015-05-11T19:57:02"/>
        <d v="2015-10-11T15:29:05"/>
        <d v="2015-12-11T23:34:19"/>
        <d v="2016-11-01T02:55:34"/>
        <d v="2015-02-17T22:15:29"/>
        <d v="2015-06-16T23:30:00"/>
        <d v="2014-12-21T17:43:33"/>
        <d v="2013-12-09T05:59:00"/>
        <d v="2014-07-09T17:24:25"/>
        <d v="2013-11-29T14:28:15"/>
        <d v="2014-12-04T01:31:39"/>
        <d v="2017-01-17T20:16:26"/>
        <d v="2014-08-01T17:12:00"/>
        <d v="2015-10-02T10:35:38"/>
        <d v="2015-07-26T05:42:16"/>
        <d v="2015-05-31T17:35:00"/>
        <d v="2014-02-02T18:02:06"/>
        <d v="2014-12-01T22:59:21"/>
        <d v="2015-08-08T21:34:00"/>
        <d v="2015-06-11T02:13:11"/>
        <d v="2016-11-13T10:17:40"/>
        <d v="2013-12-01T21:01:42"/>
        <d v="2016-02-28T23:59:00"/>
        <d v="2016-02-20T10:29:30"/>
        <d v="2014-11-12T21:47:00"/>
        <d v="2012-02-12T02:49:26"/>
        <d v="2014-08-31T19:39:00"/>
        <d v="2014-11-09T12:00:00"/>
        <d v="2012-02-15T21:46:01"/>
        <d v="2016-08-06T23:44:54"/>
        <d v="2015-02-28T06:00:18"/>
        <d v="2015-11-21T04:00:00"/>
        <d v="2012-05-06T21:41:56"/>
        <d v="2016-04-02T08:06:57"/>
        <d v="2015-08-28T12:12:00"/>
        <d v="2017-01-04T13:06:20"/>
        <d v="2015-07-12T04:58:11"/>
        <d v="2017-02-20T00:26:39"/>
        <d v="2014-06-22T21:00:00"/>
        <d v="2015-09-19T03:59:00"/>
        <d v="2015-04-17T17:33:02"/>
        <d v="2017-02-05T18:00:53"/>
        <d v="2017-01-14T03:59:00"/>
        <d v="2014-04-21T01:00:00"/>
        <d v="2016-02-08T00:17:00"/>
        <d v="2015-05-29T16:17:15"/>
        <d v="2016-09-02T07:00:00"/>
        <d v="2016-07-17T04:19:09"/>
        <d v="2015-03-28T02:43:06"/>
        <d v="2016-05-21T09:02:18"/>
        <d v="2016-11-24T17:11:00"/>
        <d v="2016-03-27T23:26:02"/>
        <d v="2015-01-11T04:59:00"/>
        <d v="2015-05-20T19:48:46"/>
        <d v="2014-08-14T15:20:23"/>
        <d v="2015-02-22T01:21:47"/>
        <d v="2016-03-11T22:20:43"/>
        <d v="2017-04-14T04:59:00"/>
        <d v="2014-02-17T00:00:00"/>
        <d v="2015-03-19T19:02:50"/>
        <d v="2015-10-31T15:57:33"/>
        <d v="2014-09-06T00:10:11"/>
        <d v="2015-03-31T13:14:00"/>
        <d v="2016-02-08T13:01:00"/>
        <d v="2017-04-11T20:44:05"/>
        <d v="2016-07-12T18:51:00"/>
        <d v="2014-09-27T13:27:24"/>
        <d v="2015-05-21T03:26:50"/>
        <d v="2016-08-16T18:07:49"/>
        <d v="2013-10-22T21:44:38"/>
        <d v="2013-11-21T17:46:19"/>
        <d v="2015-01-29T17:46:05"/>
        <d v="2016-11-02T03:59:00"/>
        <d v="2014-09-20T15:40:33"/>
        <d v="2014-11-13T01:29:53"/>
        <d v="2014-09-09T16:49:20"/>
        <d v="2016-03-02T16:08:13"/>
        <d v="2017-01-12T16:42:00"/>
        <d v="2015-09-16T22:00:00"/>
        <d v="2015-01-01T02:59:03"/>
        <d v="2015-06-30T23:55:00"/>
        <d v="2013-08-04T23:06:22"/>
        <d v="2015-08-01T04:59:00"/>
        <d v="2016-04-07T01:34:16"/>
        <d v="2015-05-22T13:00:00"/>
        <d v="2016-06-28T16:43:05"/>
        <d v="2014-11-09T18:47:59"/>
        <d v="2013-09-16T20:30:06"/>
        <d v="2015-04-18T01:40:10"/>
        <d v="2015-01-13T19:39:19"/>
        <d v="2016-03-14T15:06:15"/>
        <d v="2015-08-02T19:17:13"/>
        <d v="2014-09-17T16:45:19"/>
        <d v="2016-12-19T00:45:50"/>
        <d v="2012-04-13T14:17:15"/>
        <d v="2016-05-14T13:35:36"/>
        <d v="2012-10-19T23:00:57"/>
        <d v="2016-07-14T11:48:53"/>
        <d v="2016-04-27T13:55:00"/>
        <d v="2014-09-30T15:19:09"/>
        <d v="2015-07-15T17:28:59"/>
        <d v="2012-07-23T04:00:00"/>
        <d v="2016-12-06T04:59:00"/>
        <d v="2015-08-22T03:59:00"/>
        <d v="2015-03-14T03:11:00"/>
        <d v="2014-08-08T22:27:26"/>
        <d v="2017-01-10T16:31:21"/>
        <d v="2010-10-15T04:00:00"/>
        <d v="2016-12-07T17:36:09"/>
        <d v="2015-08-30T05:28:00"/>
        <d v="2016-11-17T19:28:06"/>
        <d v="2016-01-08T19:47:00"/>
        <d v="2016-06-05T10:43:47"/>
        <d v="2014-06-23T16:00:00"/>
        <d v="2015-09-27T18:38:24"/>
        <d v="2016-04-15T20:12:08"/>
        <d v="2015-05-01T08:59:32"/>
        <d v="2014-08-23T20:59:10"/>
        <d v="2016-06-08T17:33:39"/>
        <d v="2014-08-21T00:45:30"/>
        <d v="2014-12-03T05:34:20"/>
        <d v="2014-09-16T03:00:00"/>
        <d v="2013-07-12T21:51:00"/>
        <d v="2015-11-25T22:04:55"/>
        <d v="2010-05-08T22:16:00"/>
        <d v="2013-12-15T03:14:59"/>
        <d v="2016-01-06T20:38:37"/>
        <d v="2015-09-09T22:31:19"/>
        <d v="2011-01-24T05:45:26"/>
        <d v="2015-02-28T08:00:00"/>
        <d v="2014-10-04T06:59:00"/>
        <d v="2015-09-07T18:09:57"/>
        <d v="2015-04-24T01:39:31"/>
        <d v="2012-09-23T02:25:00"/>
        <d v="2013-11-27T22:08:31"/>
        <d v="2013-04-06T06:16:22"/>
        <d v="2011-12-16T00:19:14"/>
        <d v="2017-01-03T16:02:45"/>
        <d v="2015-08-23T08:35:08"/>
        <d v="2015-06-15T19:10:18"/>
        <d v="2012-10-30T07:42:18"/>
        <d v="2015-02-27T19:49:06"/>
        <d v="2016-10-02T03:25:44"/>
        <d v="2016-02-14T02:39:31"/>
        <d v="2011-06-08T17:31:01"/>
        <d v="2015-02-24T03:15:40"/>
        <d v="2017-04-09T20:29:29"/>
        <d v="2014-05-14T18:11:35"/>
        <d v="2014-02-19T09:08:42"/>
        <d v="2015-08-04T04:30:03"/>
        <d v="2012-01-15T18:11:50"/>
        <d v="2015-07-08T15:17:02"/>
        <d v="2015-05-08T08:14:03"/>
        <d v="2014-09-01T03:59:00"/>
        <d v="2016-08-02T23:00:00"/>
        <d v="2014-08-09T14:44:07"/>
        <d v="2009-11-01T03:59:00"/>
        <d v="2017-05-03T19:12:00"/>
        <d v="2015-11-28T14:54:54"/>
        <d v="2015-06-03T13:08:15"/>
        <d v="2017-03-29T17:44:10"/>
        <d v="2015-08-07T15:00:00"/>
        <d v="2015-11-19T20:45:17"/>
        <d v="2015-03-26T22:17:51"/>
        <d v="2014-08-21T21:50:26"/>
        <d v="2016-06-28T16:01:26"/>
        <d v="2017-03-15T00:26:00"/>
        <d v="2015-12-17T19:20:09"/>
        <d v="2014-06-03T03:59:00"/>
        <d v="2014-11-30T22:59:00"/>
        <d v="2015-08-14T01:24:57"/>
        <d v="2017-02-18T23:59:00"/>
        <d v="2014-02-03T11:41:32"/>
        <d v="2017-03-10T19:00:35"/>
        <d v="2016-10-20T05:28:13"/>
        <d v="2016-10-14T15:25:34"/>
        <d v="2015-04-10T22:27:28"/>
        <d v="2011-09-24T17:02:33"/>
        <d v="2015-12-30T16:12:33"/>
        <d v="2017-02-10T02:19:05"/>
        <d v="2014-10-05T19:16:13"/>
        <d v="2015-09-23T20:34:24"/>
        <d v="2015-03-27T19:43:15"/>
        <d v="2014-09-12T17:38:15"/>
        <d v="2015-04-26T20:55:59"/>
        <d v="2015-10-01T15:02:54"/>
        <d v="2015-09-29T21:12:39"/>
        <d v="2013-09-14T13:07:20"/>
        <d v="2014-11-14T21:30:00"/>
        <d v="2016-07-25T19:00:00"/>
        <d v="2016-07-02T17:44:28"/>
        <d v="2016-12-30T02:03:55"/>
        <d v="2015-08-18T21:01:15"/>
        <d v="2016-09-18T19:51:05"/>
        <d v="2016-12-29T22:01:40"/>
        <d v="2015-11-09T01:21:33"/>
        <d v="2014-01-05T13:31:00"/>
        <d v="2014-11-22T00:02:03"/>
        <d v="2015-08-21T11:47:36"/>
        <d v="2016-09-09T18:00:48"/>
        <d v="2015-03-27T23:16:12"/>
        <d v="2016-06-18T05:19:50"/>
        <d v="2015-02-22T12:14:45"/>
        <d v="2016-11-17T14:15:33"/>
        <d v="2017-04-01T03:59:00"/>
        <d v="2014-08-20T09:21:17"/>
        <d v="2016-10-08T09:20:39"/>
        <d v="2010-10-25T03:03:49"/>
        <d v="2015-04-03T13:59:01"/>
        <d v="2011-12-16T01:26:35"/>
        <d v="2014-12-05T16:04:40"/>
        <d v="2015-06-20T19:06:13"/>
        <d v="2015-09-17T02:31:52"/>
        <d v="2016-03-31T16:56:25"/>
        <d v="2015-01-17T12:38:23"/>
        <d v="2015-03-29T20:00:00"/>
        <d v="2015-01-11T01:00:00"/>
        <d v="2014-04-05T02:59:39"/>
        <d v="2013-11-02T22:09:05"/>
        <d v="2013-04-27T21:16:31"/>
        <d v="2016-09-16T23:10:04"/>
        <d v="2015-05-15T15:04:49"/>
        <d v="2015-05-09T19:09:22"/>
        <d v="2011-08-11T16:01:58"/>
        <d v="2014-09-06T05:09:04"/>
        <d v="2014-06-21T01:05:03"/>
        <d v="2016-01-18T00:00:00"/>
        <d v="2014-12-13T11:19:29"/>
        <d v="2014-11-11T21:13:28"/>
        <d v="2014-07-27T15:27:00"/>
        <d v="2015-07-03T14:46:35"/>
        <d v="2015-08-22T19:34:53"/>
        <d v="2017-03-03T05:00:00"/>
        <d v="2014-09-03T23:36:18"/>
        <d v="2015-11-22T15:03:41"/>
        <d v="2014-10-05T19:13:32"/>
        <d v="2013-10-17T13:38:05"/>
        <d v="2013-01-16T18:33:17"/>
        <d v="2017-03-19T11:18:59"/>
        <d v="2016-01-03T20:17:36"/>
        <d v="2014-09-24T22:00:01"/>
        <d v="2015-07-17T13:18:00"/>
        <d v="2015-10-16T08:41:44"/>
        <d v="2015-05-01T22:00:00"/>
        <d v="2015-08-29T01:56:53"/>
        <d v="2016-03-13T20:45:24"/>
        <d v="2014-07-30T18:03:16"/>
        <d v="2013-09-11T02:34:27"/>
        <d v="2014-09-27T01:02:41"/>
        <d v="2011-04-24T06:59:00"/>
        <d v="2016-08-25T14:34:36"/>
        <d v="2015-11-30T17:00:00"/>
        <d v="2014-09-12T10:00:00"/>
        <d v="2015-08-28T22:30:00"/>
        <d v="2015-05-22T21:00:00"/>
        <d v="2014-09-02T01:10:22"/>
        <d v="2015-11-14T23:00:00"/>
        <d v="2015-04-02T16:36:22"/>
        <d v="2015-03-22T16:07:15"/>
        <d v="2016-12-23T17:58:57"/>
        <d v="2016-08-17T12:05:54"/>
        <d v="2014-11-16T08:05:48"/>
        <d v="2016-10-21T16:04:20"/>
        <d v="2015-09-11T18:22:49"/>
        <d v="2017-02-05T16:44:00"/>
        <d v="2015-02-07T18:26:21"/>
        <d v="2015-06-15T22:06:20"/>
        <d v="2016-12-02T23:36:43"/>
        <d v="2016-07-22T18:55:32"/>
        <d v="2015-10-15T22:00:00"/>
        <d v="2015-01-15T19:00:28"/>
        <d v="2016-07-22T15:02:20"/>
        <d v="2014-08-10T17:20:48"/>
        <d v="2015-04-20T18:25:49"/>
        <d v="2017-01-21T11:47:58"/>
        <d v="2014-12-10T03:48:45"/>
        <d v="2015-09-01T15:05:19"/>
        <d v="2015-08-05T00:33:53"/>
        <d v="2014-08-09T21:57:05"/>
        <d v="2015-08-05T16:50:32"/>
        <d v="2016-05-28T18:32:09"/>
        <d v="2016-04-25T22:16:56"/>
        <d v="2014-09-19T18:18:21"/>
        <d v="2014-10-08T12:16:18"/>
        <d v="2014-10-31T12:30:20"/>
        <d v="2016-12-30T23:00:00"/>
        <d v="2015-12-23T16:18:00"/>
        <d v="2017-02-20T04:37:48"/>
        <d v="2015-01-15T19:29:00"/>
        <d v="2014-09-11T06:14:57"/>
        <d v="2014-08-02T15:49:43"/>
        <d v="2014-12-02T06:19:05"/>
        <d v="2016-07-13T06:49:59"/>
        <d v="2012-05-25T14:14:00"/>
        <d v="2014-02-14T22:43:20"/>
        <d v="2016-10-17T15:15:19"/>
        <d v="2015-08-20T20:06:00"/>
        <d v="2014-12-02T15:04:04"/>
        <d v="2016-12-21T14:59:03"/>
        <d v="2012-04-10T22:36:27"/>
        <d v="2016-07-15T20:42:26"/>
        <d v="2014-10-27T21:25:08"/>
        <d v="2014-08-25T17:12:18"/>
        <d v="2016-10-31T21:36:04"/>
        <d v="2016-10-26T03:59:00"/>
        <d v="2017-01-11T17:49:08"/>
        <d v="2016-03-25T16:59:16"/>
        <d v="2014-10-05T09:12:02"/>
        <d v="2016-04-06T04:04:51"/>
        <d v="2016-02-21T01:02:56"/>
        <d v="2016-07-07T23:42:17"/>
        <d v="2015-07-01T00:40:46"/>
        <d v="2014-08-12T18:57:31"/>
        <d v="2012-12-07T22:23:42"/>
        <d v="2015-05-31T09:29:00"/>
        <d v="2016-01-16T11:00:00"/>
        <d v="2014-11-13T12:35:08"/>
        <d v="2012-03-18T12:17:05"/>
        <d v="2016-09-25T01:16:29"/>
        <d v="2015-06-30T03:06:42"/>
        <d v="2017-02-02T14:46:01"/>
        <d v="2016-03-05T19:44:56"/>
        <d v="2015-04-03T21:44:10"/>
        <d v="2016-06-05T12:42:12"/>
        <d v="2016-02-23T00:57:56"/>
        <d v="2014-08-14T18:20:08"/>
        <d v="2016-07-19T14:14:41"/>
        <d v="2014-12-25T20:27:03"/>
        <d v="2013-06-05T22:13:50"/>
        <d v="2015-08-25T17:34:42"/>
        <d v="2014-12-26T20:35:39"/>
        <d v="2014-07-21T12:52:06"/>
        <d v="2014-06-27T16:21:24"/>
        <d v="2016-03-01T17:05:14"/>
        <d v="2015-01-25T03:56:39"/>
        <d v="2017-03-01T04:00:00"/>
        <d v="2016-12-21T04:36:30"/>
        <d v="2014-08-12T18:36:01"/>
        <d v="2014-10-26T21:52:38"/>
        <d v="2015-01-04T23:26:00"/>
        <d v="2017-01-18T00:23:18"/>
        <d v="2015-04-04T18:10:37"/>
        <d v="2017-04-30T17:00:00"/>
        <d v="2015-04-30T02:25:39"/>
        <d v="2014-08-15T20:20:34"/>
        <d v="2015-03-28T01:46:48"/>
        <d v="2016-03-09T17:09:20"/>
        <d v="2014-09-04T16:07:54"/>
        <d v="2016-11-07T18:12:55"/>
        <d v="2015-02-28T22:00:00"/>
        <d v="2012-12-19T15:24:05"/>
        <d v="2016-05-09T20:50:00"/>
        <d v="2015-06-07T21:56:38"/>
        <d v="2017-04-07T16:15:03"/>
        <d v="2016-10-23T15:29:19"/>
        <d v="2014-12-25T08:00:00"/>
        <d v="2017-02-18T05:59:00"/>
        <d v="2014-08-03T18:05:47"/>
        <d v="2014-03-14T16:49:11"/>
        <d v="2012-05-19T17:05:05"/>
        <d v="2014-11-26T13:14:00"/>
        <d v="2016-10-19T10:38:27"/>
        <d v="2015-06-19T18:28:03"/>
        <d v="2016-02-21T08:24:17"/>
        <d v="2012-09-07T22:37:44"/>
        <d v="2014-10-31T22:45:42"/>
        <d v="2016-10-11T12:35:39"/>
        <d v="2012-10-01T00:17:02"/>
        <d v="2014-09-18T20:59:32"/>
        <d v="2013-11-07T02:00:03"/>
        <d v="2011-03-10T19:48:47"/>
        <d v="2010-12-23T05:35:24"/>
        <d v="2014-11-28T03:28:17"/>
        <d v="2013-10-22T03:59:00"/>
        <d v="2015-11-17T22:24:14"/>
        <d v="2017-02-08T21:40:35"/>
        <d v="2015-02-15T20:30:07"/>
        <d v="2012-08-10T21:44:48"/>
        <d v="2015-09-15T11:11:00"/>
        <d v="2012-07-24T20:20:48"/>
        <d v="2015-05-02T22:02:16"/>
        <d v="2014-07-10T21:29:10"/>
        <d v="2016-09-02T17:03:22"/>
        <d v="2014-01-16T04:00:00"/>
        <d v="2015-08-31T06:45:37"/>
        <d v="2016-08-06T21:35:08"/>
        <d v="2015-05-16T03:00:00"/>
        <d v="2016-01-29T08:00:29"/>
        <d v="2015-04-15T21:54:53"/>
        <d v="2015-06-18T17:08:25"/>
        <d v="2016-07-22T04:37:55"/>
        <d v="2016-12-11T16:20:08"/>
        <d v="2016-09-01T15:59:54"/>
        <d v="2015-06-07T13:55:54"/>
        <d v="2014-11-25T01:00:00"/>
        <d v="2016-09-02T20:24:33"/>
        <d v="2012-11-11T05:00:40"/>
        <d v="2012-05-30T19:00:00"/>
        <d v="2016-10-14T22:00:00"/>
        <d v="2014-07-24T02:59:00"/>
        <d v="2013-11-03T20:09:17"/>
        <d v="2013-06-30T19:58:00"/>
        <d v="2013-10-06T20:21:10"/>
        <d v="2015-01-12T06:00:03"/>
        <d v="2014-11-27T22:24:00"/>
        <d v="2014-08-13T03:19:26"/>
        <d v="2014-10-20T19:23:05"/>
        <d v="2015-09-09T04:00:18"/>
        <d v="2015-05-09T04:00:00"/>
        <d v="2015-08-14T06:16:59"/>
        <d v="2013-01-03T01:31:33"/>
        <d v="2017-01-31T05:00:00"/>
        <d v="2014-09-17T12:49:51"/>
        <d v="2014-10-30T22:22:42"/>
        <d v="2017-01-13T23:05:00"/>
        <d v="2016-01-18T13:00:00"/>
        <d v="2015-08-16T23:00:50"/>
        <d v="2015-05-10T23:01:00"/>
        <d v="2014-12-25T05:00:00"/>
        <d v="2012-01-14T06:01:26"/>
        <d v="2012-12-11T03:37:27"/>
        <d v="2014-07-14T02:30:00"/>
        <d v="2011-06-18T21:14:06"/>
        <d v="2015-10-03T21:00:00"/>
        <d v="2016-04-15T16:28:00"/>
        <d v="2015-04-18T16:52:02"/>
        <d v="2013-08-28T23:54:51"/>
        <d v="2014-08-12T22:50:11"/>
        <d v="2011-07-16T17:32:54"/>
        <d v="2015-02-16T07:13:43"/>
        <d v="2015-10-29T01:07:14"/>
        <d v="2015-05-13T20:04:28"/>
        <d v="2012-04-16T16:00:00"/>
        <d v="2014-05-31T23:30:00"/>
        <d v="2015-03-25T07:01:00"/>
        <d v="2012-03-18T23:53:15"/>
        <d v="2015-01-09T02:00:00"/>
        <d v="2014-08-31T18:24:37"/>
        <d v="2015-07-05T22:59:00"/>
        <d v="2015-12-19T19:49:59"/>
        <d v="2014-08-09T06:25:04"/>
        <d v="2016-04-08T18:35:00"/>
        <d v="2015-11-08T21:40:33"/>
        <d v="2013-07-31T23:32:57"/>
        <d v="2013-01-06T00:37:18"/>
        <d v="2016-02-12T03:08:24"/>
        <d v="2014-08-09T03:00:00"/>
        <d v="2016-01-01T20:20:12"/>
        <d v="2012-05-12T02:31:00"/>
        <d v="2014-07-31T09:46:21"/>
        <d v="2017-03-06T04:08:52"/>
        <d v="2014-08-12T12:52:58"/>
        <d v="2016-04-24T21:59:00"/>
        <d v="2014-09-15T20:09:00"/>
        <d v="2015-03-04T18:57:27"/>
        <d v="2016-03-23T03:29:00"/>
        <d v="2015-03-16T16:11:56"/>
        <d v="2011-10-16T23:09:01"/>
        <d v="2016-07-14T07:51:34"/>
        <d v="2016-08-06T15:45:32"/>
        <d v="2015-12-13T18:44:57"/>
        <d v="2014-09-26T16:18:55"/>
        <d v="2017-04-18T19:13:39"/>
        <d v="2015-03-23T18:00:00"/>
        <d v="2015-08-31T16:04:57"/>
        <d v="2014-11-14T02:37:23"/>
        <d v="2016-07-04T15:46:00"/>
        <d v="2015-02-07T21:42:19"/>
        <d v="2015-11-29T01:49:04"/>
        <d v="2014-08-14T23:27:00"/>
        <d v="2011-09-11T13:18:00"/>
        <d v="2015-12-19T10:46:30"/>
        <d v="2015-03-16T17:28:00"/>
        <d v="2016-04-23T10:16:40"/>
        <d v="2014-01-28T15:10:27"/>
        <d v="2015-09-20T04:21:31"/>
        <d v="2015-08-01T14:00:00"/>
        <d v="2016-07-02T15:35:23"/>
        <d v="2014-03-24T02:15:27"/>
        <d v="2015-10-05T06:39:46"/>
        <d v="2015-09-24T19:09:25"/>
        <d v="2015-07-18T20:14:16"/>
        <d v="2015-06-14T19:19:00"/>
        <d v="2015-10-08T19:00:21"/>
        <d v="2017-02-01T15:55:59"/>
        <d v="2013-01-11T20:00:24"/>
        <d v="2016-05-07T21:11:59"/>
        <d v="2015-05-04T01:40:38"/>
        <d v="2015-04-30T16:00:51"/>
        <d v="2014-12-27T01:40:44"/>
        <d v="2016-05-14T15:18:28"/>
        <d v="2015-01-18T01:12:00"/>
        <d v="2016-09-03T16:34:37"/>
        <d v="2015-09-28T06:35:34"/>
        <d v="2017-01-07T07:12:49"/>
        <d v="2014-09-05T20:30:02"/>
        <d v="2014-06-18T20:13:00"/>
        <d v="2014-09-15T19:55:03"/>
        <d v="2016-02-20T22:22:18"/>
        <d v="2015-06-13T16:37:23"/>
        <d v="2013-08-10T13:15:20"/>
        <d v="2016-12-28T19:25:15"/>
        <d v="2016-08-27T17:00:09"/>
        <d v="2016-05-19T08:12:01"/>
        <d v="2015-06-01T17:01:00"/>
        <d v="2016-09-05T02:59:00"/>
        <d v="2012-01-05T11:33:00"/>
        <d v="2014-09-01T20:10:17"/>
        <d v="2015-02-08T21:58:29"/>
        <d v="2015-12-17T04:38:46"/>
        <d v="2014-12-05T17:27:15"/>
        <d v="2012-06-09T20:20:08"/>
        <d v="2015-10-16T16:35:52"/>
        <d v="2013-11-11T14:19:08"/>
        <d v="2015-01-16T10:30:47"/>
        <d v="2014-10-28T22:00:00"/>
        <d v="2016-01-03T01:55:37"/>
        <d v="2015-11-05T23:32:52"/>
        <d v="2016-02-18T19:09:29"/>
        <d v="2015-06-18T13:13:11"/>
        <d v="2014-09-11T08:37:22"/>
        <d v="2015-02-28T00:01:34"/>
        <d v="2016-05-05T21:36:36"/>
        <d v="2015-01-08T13:41:00"/>
        <d v="2017-01-21T21:45:31"/>
        <d v="2016-02-01T23:55:41"/>
        <d v="2014-11-14T18:16:31"/>
        <d v="2015-04-23T21:05:38"/>
        <d v="2014-08-04T16:00:00"/>
        <d v="2016-06-29T20:20:14"/>
        <d v="2015-02-16T10:11:17"/>
        <d v="2015-07-27T03:59:00"/>
        <d v="2015-05-21T15:45:25"/>
        <d v="2016-02-14T16:20:32"/>
        <d v="2014-11-28T17:20:01"/>
        <d v="2017-03-02T22:57:58"/>
        <d v="2014-10-02T17:56:32"/>
        <d v="2015-05-30T21:26:11"/>
        <d v="2015-07-17T19:35:39"/>
        <d v="2016-01-01T08:38:51"/>
        <d v="2015-04-14T16:19:25"/>
        <d v="2016-07-30T21:13:14"/>
        <d v="2016-03-14T23:00:00"/>
        <d v="2014-08-30T15:30:00"/>
        <d v="2013-05-24T13:54:44"/>
        <d v="2014-09-21T19:48:38"/>
        <d v="2014-05-23T14:05:25"/>
        <d v="2014-08-16T02:04:23"/>
        <d v="2014-12-18T04:32:21"/>
        <d v="2015-07-23T13:25:35"/>
        <d v="2014-12-18T21:33:15"/>
        <d v="2016-06-16T17:02:46"/>
        <d v="2016-07-08T17:32:14"/>
        <d v="2016-05-14T04:59:00"/>
        <d v="2015-05-14T23:56:12"/>
        <d v="2015-05-28T15:59:00"/>
        <d v="2015-02-24T03:00:00"/>
        <d v="2016-12-01T05:06:21"/>
        <d v="2015-04-14T03:21:58"/>
        <d v="2015-02-26T03:19:55"/>
        <d v="2014-11-01T02:12:42"/>
        <d v="2015-05-29T15:34:19"/>
        <d v="2015-02-17T01:40:47"/>
        <d v="2014-07-19T03:43:24"/>
        <d v="2013-09-01T00:32:03"/>
        <d v="2015-07-22T13:02:10"/>
        <d v="2014-12-05T00:59:19"/>
        <d v="2015-06-04T18:39:11"/>
        <d v="2014-09-01T05:00:00"/>
        <d v="2015-10-26T15:48:33"/>
        <d v="2015-10-01T19:02:22"/>
        <d v="2014-06-24T18:57:09"/>
        <d v="2017-03-14T17:22:02"/>
        <d v="2016-03-30T15:41:35"/>
        <d v="2015-12-25T02:21:26"/>
        <d v="2015-10-17T16:01:55"/>
        <d v="2015-05-13T16:18:51"/>
        <d v="2014-02-05T19:58:17"/>
        <d v="2015-04-21T13:25:26"/>
        <d v="2016-06-16T15:37:26"/>
        <d v="2016-03-08T13:51:09"/>
        <d v="2014-06-01T22:37:19"/>
        <d v="2015-12-13T06:47:40"/>
        <d v="2014-01-07T00:39:58"/>
        <d v="2015-04-29T01:16:39"/>
        <d v="2016-01-02T16:27:01"/>
        <d v="2014-03-15T18:58:29"/>
        <d v="2015-08-29T15:53:44"/>
        <d v="2015-08-08T15:33:37"/>
        <d v="2015-12-07T22:57:42"/>
        <d v="2014-07-05T23:07:12"/>
        <d v="2014-10-05T19:13:41"/>
        <d v="2015-08-17T16:05:59"/>
        <d v="2016-08-01T00:36:20"/>
        <d v="2015-02-27T04:02:41"/>
        <d v="2013-10-19T12:13:06"/>
        <d v="2014-03-02T19:01:17"/>
        <d v="2012-04-17T00:31:00"/>
        <d v="2016-04-10T07:54:24"/>
        <d v="2016-11-18T19:03:10"/>
        <d v="2016-01-29T14:46:10"/>
        <d v="2014-09-07T22:13:14"/>
        <d v="2016-07-14T18:12:00"/>
        <d v="2016-02-27T06:45:36"/>
        <d v="2014-10-24T04:00:00"/>
        <d v="2014-10-02T03:59:00"/>
        <d v="2016-10-17T19:10:31"/>
        <d v="2015-07-08T16:45:00"/>
        <d v="2015-03-01T18:07:20"/>
        <d v="2014-12-09T02:12:08"/>
        <d v="2014-09-25T16:24:24"/>
        <d v="2015-05-10T17:22:37"/>
        <d v="2014-10-20T02:07:00"/>
        <d v="2015-07-15T10:43:42"/>
        <d v="2015-01-10T07:59:00"/>
        <d v="2014-07-03T03:00:00"/>
        <d v="2015-03-08T15:16:00"/>
        <d v="2014-09-23T01:51:40"/>
        <d v="2015-08-03T04:27:37"/>
        <d v="2015-07-25T21:59:00"/>
        <d v="2014-11-06T04:22:37"/>
        <d v="2016-03-13T21:25:16"/>
        <d v="2016-01-20T17:24:21"/>
        <d v="2014-06-27T21:33:28"/>
        <d v="2015-02-19T19:47:59"/>
        <d v="2016-04-16T18:43:26"/>
        <d v="2014-09-03T18:49:24"/>
        <d v="2016-09-21T05:45:04"/>
        <d v="2016-06-28T23:15:33"/>
        <d v="2015-08-04T04:27:54"/>
        <d v="2015-04-28T15:19:54"/>
        <d v="2015-02-02T18:43:21"/>
        <d v="2014-09-01T20:09:38"/>
        <d v="2011-11-13T16:22:07"/>
        <d v="2014-06-01T04:00:00"/>
        <d v="2012-09-02T11:30:48"/>
        <d v="2014-11-13T20:18:47"/>
        <d v="2015-08-20T18:19:02"/>
        <d v="2014-09-21T18:32:49"/>
        <d v="2015-01-10T17:21:00"/>
        <d v="2015-03-31T18:04:04"/>
        <d v="2015-08-24T10:33:16"/>
        <d v="2015-09-20T19:05:56"/>
        <d v="2015-10-26T18:58:10"/>
        <d v="2016-05-19T00:56:28"/>
        <d v="2015-06-02T15:34:53"/>
        <d v="2016-03-10T13:42:39"/>
        <d v="2016-03-30T19:23:22"/>
        <d v="2016-06-05T06:21:33"/>
        <d v="2014-05-08T21:23:30"/>
        <d v="2016-09-06T11:22:34"/>
        <d v="2015-01-20T19:16:00"/>
        <d v="2015-08-16T14:06:41"/>
        <d v="2016-07-31T16:00:00"/>
        <d v="2014-10-02T20:59:02"/>
        <d v="2014-09-09T16:12:03"/>
        <d v="2014-11-25T19:46:00"/>
        <d v="2015-03-27T03:34:36"/>
        <d v="2015-04-05T03:40:47"/>
        <d v="2015-11-24T18:06:58"/>
        <d v="2017-03-25T13:14:22"/>
        <d v="2017-04-27T19:15:19"/>
        <d v="2014-10-17T19:00:32"/>
        <d v="2015-02-22T08:29:23"/>
        <d v="2015-07-14T23:00:15"/>
        <d v="2014-08-12T02:47:07"/>
        <d v="2014-08-24T20:48:11"/>
        <d v="2015-12-12T10:00:00"/>
        <d v="2015-10-11T18:43:40"/>
        <d v="2014-09-25T21:43:11"/>
        <d v="2014-12-27T02:02:28"/>
        <d v="2014-03-14T04:40:31"/>
        <d v="2015-09-07T13:53:13"/>
        <d v="2014-12-17T18:30:45"/>
        <d v="2015-01-28T22:14:52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5-24T15:00:00"/>
        <d v="2015-09-06T05:10:00"/>
        <d v="2016-01-30T19:46:42"/>
        <d v="2013-10-09T08:18:07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2-12T20:14:20"/>
        <d v="2015-10-15T20:22:38"/>
        <d v="2016-02-13T21:35:13"/>
        <d v="2015-04-27T15:42:10"/>
        <d v="2015-07-17T16:03:24"/>
        <d v="2014-07-30T01:19:32"/>
        <d v="2017-02-19T00:45:19"/>
        <d v="2017-04-21T07:24:20"/>
        <d v="2014-09-08T15:50:05"/>
        <d v="2015-06-30T03:59:00"/>
        <d v="2014-09-11T12:39:21"/>
        <d v="2016-05-07T14:29:18"/>
        <d v="2016-10-09T10:28:26"/>
        <d v="2015-03-24T03:59:00"/>
        <d v="2015-10-29T21:40:48"/>
        <d v="2016-02-26T21:52:52"/>
        <d v="2014-08-17T19:58:18"/>
        <d v="2014-12-31T16:54:50"/>
        <d v="2015-02-06T01:25:00"/>
        <d v="2016-05-05T03:04:53"/>
        <d v="2016-07-08T23:25:54"/>
        <d v="2015-11-27T21:40:04"/>
        <d v="2016-11-02T21:31:32"/>
        <d v="2015-03-05T20:27:00"/>
        <d v="2016-02-25T10:57:14"/>
        <d v="2014-12-31T17:05:38"/>
        <d v="2016-03-14T14:35:29"/>
        <d v="2014-07-02T16:29:55"/>
        <d v="2016-03-24T22:39:13"/>
        <d v="2013-03-23T12:19:23"/>
        <d v="2013-08-15T10:43:28"/>
        <d v="2015-05-29T04:27:33"/>
        <d v="2014-04-06T19:01:04"/>
        <d v="2015-01-01T08:20:26"/>
        <d v="2014-08-16T21:44:12"/>
        <d v="2012-09-07T07:51:00"/>
        <d v="2016-08-05T00:10:33"/>
        <d v="2017-03-27T04:36:00"/>
        <d v="2015-03-14T15:00:00"/>
        <d v="2015-03-24T19:34:04"/>
        <d v="2015-12-25T07:55:36"/>
        <d v="2016-03-23T11:52:07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5-02-28T20:17:35"/>
        <d v="2015-02-26T08:41:33"/>
        <d v="2016-05-20T08:59:00"/>
        <d v="2014-09-27T21:17:20"/>
        <d v="2015-04-15T05:04:00"/>
        <d v="2015-05-13T20:45:12"/>
        <d v="2016-01-08T06:34:00"/>
        <d v="2015-05-21T08:02:55"/>
        <d v="2015-04-12T02:12:42"/>
        <d v="2014-04-30T16:51:20"/>
        <d v="2014-11-19T00:00:59"/>
        <d v="2015-02-18T03:26:31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Duration" numFmtId="0">
      <sharedItems containsSemiMixedTypes="0" containsString="0" containsNumber="1" containsInteger="1" minValue="2" maxValue="9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x v="0"/>
    <n v="3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x v="1"/>
    <n v="7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x v="2"/>
    <n v="30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x v="3"/>
    <n v="45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x v="4"/>
    <n v="3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x v="5"/>
    <n v="25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x v="6"/>
    <n v="34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x v="7"/>
    <n v="1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x v="8"/>
    <n v="32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x v="9"/>
    <n v="1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x v="10"/>
    <n v="40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x v="11"/>
    <n v="25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x v="12"/>
    <n v="45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x v="13"/>
    <n v="3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x v="14"/>
    <n v="31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x v="15"/>
    <n v="36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x v="16"/>
    <n v="3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x v="17"/>
    <n v="21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x v="18"/>
    <n v="36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x v="19"/>
    <n v="3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x v="20"/>
    <n v="32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x v="21"/>
    <n v="2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x v="22"/>
    <n v="14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x v="23"/>
    <n v="3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x v="24"/>
    <n v="30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x v="25"/>
    <n v="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x v="26"/>
    <n v="4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x v="27"/>
    <n v="29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x v="28"/>
    <n v="34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x v="29"/>
    <n v="29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x v="30"/>
    <n v="31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x v="31"/>
    <n v="3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x v="32"/>
    <n v="2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x v="33"/>
    <n v="3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x v="34"/>
    <n v="3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x v="35"/>
    <n v="3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x v="36"/>
    <n v="3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x v="37"/>
    <n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x v="38"/>
    <n v="34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x v="39"/>
    <n v="30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x v="40"/>
    <n v="3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x v="41"/>
    <n v="55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x v="42"/>
    <n v="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x v="43"/>
    <n v="3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x v="44"/>
    <n v="2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x v="45"/>
    <n v="2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x v="46"/>
    <n v="3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x v="47"/>
    <n v="4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x v="48"/>
    <n v="31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x v="49"/>
    <n v="30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x v="50"/>
    <n v="1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x v="51"/>
    <n v="3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x v="52"/>
    <n v="36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x v="53"/>
    <n v="3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x v="54"/>
    <n v="3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x v="55"/>
    <n v="30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x v="56"/>
    <n v="40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x v="57"/>
    <n v="28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x v="58"/>
    <n v="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x v="59"/>
    <n v="3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x v="60"/>
    <n v="35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x v="61"/>
    <n v="3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x v="62"/>
    <n v="4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x v="63"/>
    <n v="3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x v="64"/>
    <n v="55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x v="65"/>
    <n v="15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x v="66"/>
    <n v="21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x v="67"/>
    <n v="33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x v="68"/>
    <n v="6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x v="69"/>
    <n v="2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x v="70"/>
    <n v="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x v="71"/>
    <n v="3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x v="72"/>
    <n v="25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x v="73"/>
    <n v="40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x v="74"/>
    <n v="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x v="75"/>
    <n v="3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x v="76"/>
    <n v="31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x v="77"/>
    <n v="3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x v="78"/>
    <n v="30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x v="79"/>
    <n v="32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x v="80"/>
    <n v="2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x v="81"/>
    <n v="33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x v="82"/>
    <n v="3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x v="83"/>
    <n v="3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x v="84"/>
    <n v="44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x v="85"/>
    <n v="3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x v="86"/>
    <n v="3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x v="87"/>
    <n v="47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x v="88"/>
    <n v="33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x v="89"/>
    <n v="53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x v="90"/>
    <n v="56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x v="91"/>
    <n v="30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x v="92"/>
    <n v="45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x v="93"/>
    <n v="14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x v="94"/>
    <n v="32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x v="95"/>
    <n v="26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x v="96"/>
    <n v="2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x v="97"/>
    <n v="1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x v="98"/>
    <n v="6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x v="99"/>
    <n v="30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x v="100"/>
    <n v="3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x v="101"/>
    <n v="4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x v="102"/>
    <n v="3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x v="103"/>
    <n v="4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x v="104"/>
    <n v="41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x v="105"/>
    <n v="23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x v="106"/>
    <n v="3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x v="107"/>
    <n v="1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x v="108"/>
    <n v="4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x v="109"/>
    <n v="30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x v="110"/>
    <n v="14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x v="111"/>
    <n v="28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x v="112"/>
    <n v="3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x v="113"/>
    <n v="21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x v="114"/>
    <n v="3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x v="115"/>
    <n v="3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x v="116"/>
    <n v="4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x v="117"/>
    <n v="30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x v="118"/>
    <n v="30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x v="119"/>
    <n v="18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x v="120"/>
    <n v="3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x v="121"/>
    <n v="3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x v="122"/>
    <n v="2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x v="123"/>
    <n v="14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x v="124"/>
    <n v="15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x v="125"/>
    <n v="31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x v="126"/>
    <n v="60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x v="127"/>
    <n v="37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x v="128"/>
    <n v="51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x v="129"/>
    <n v="3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x v="130"/>
    <n v="3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x v="131"/>
    <n v="3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x v="132"/>
    <n v="29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x v="133"/>
    <n v="43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x v="134"/>
    <n v="6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x v="135"/>
    <n v="1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x v="136"/>
    <n v="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x v="137"/>
    <n v="3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x v="138"/>
    <n v="49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x v="139"/>
    <n v="4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x v="140"/>
    <n v="31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x v="141"/>
    <n v="20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x v="142"/>
    <n v="3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x v="143"/>
    <n v="3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x v="144"/>
    <n v="9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x v="145"/>
    <n v="31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x v="146"/>
    <n v="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x v="147"/>
    <n v="14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x v="148"/>
    <n v="61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x v="149"/>
    <n v="3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x v="150"/>
    <n v="1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x v="151"/>
    <n v="3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x v="152"/>
    <n v="30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x v="153"/>
    <n v="31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x v="154"/>
    <n v="4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x v="155"/>
    <n v="45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x v="156"/>
    <n v="31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x v="157"/>
    <n v="3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x v="158"/>
    <n v="2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x v="159"/>
    <n v="15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x v="160"/>
    <n v="3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x v="161"/>
    <n v="3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x v="162"/>
    <n v="35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x v="163"/>
    <n v="3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x v="164"/>
    <n v="3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x v="165"/>
    <n v="1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x v="166"/>
    <n v="3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x v="167"/>
    <n v="34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x v="168"/>
    <n v="31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x v="169"/>
    <n v="32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x v="170"/>
    <n v="33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x v="171"/>
    <n v="2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x v="172"/>
    <n v="36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x v="173"/>
    <n v="3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x v="174"/>
    <n v="3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x v="175"/>
    <n v="39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x v="176"/>
    <n v="14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x v="177"/>
    <n v="23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x v="178"/>
    <n v="3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x v="179"/>
    <n v="13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x v="180"/>
    <n v="3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x v="181"/>
    <n v="6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x v="182"/>
    <n v="3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x v="183"/>
    <n v="11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x v="184"/>
    <n v="3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x v="185"/>
    <n v="7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x v="186"/>
    <n v="3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x v="187"/>
    <n v="16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x v="188"/>
    <n v="6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x v="189"/>
    <n v="43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x v="190"/>
    <n v="3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x v="191"/>
    <n v="2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x v="192"/>
    <n v="60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x v="193"/>
    <n v="3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x v="194"/>
    <n v="41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x v="195"/>
    <n v="45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x v="196"/>
    <n v="30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x v="197"/>
    <n v="1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x v="198"/>
    <n v="30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x v="199"/>
    <n v="30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x v="200"/>
    <n v="3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x v="201"/>
    <n v="6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x v="202"/>
    <n v="3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x v="203"/>
    <n v="39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x v="204"/>
    <n v="3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x v="205"/>
    <n v="30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x v="206"/>
    <n v="30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x v="207"/>
    <n v="29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x v="208"/>
    <n v="30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x v="209"/>
    <n v="1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x v="210"/>
    <n v="42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x v="211"/>
    <n v="3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x v="212"/>
    <n v="1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x v="213"/>
    <n v="3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x v="214"/>
    <n v="25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x v="215"/>
    <n v="3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x v="216"/>
    <n v="3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x v="217"/>
    <n v="30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x v="218"/>
    <n v="15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x v="219"/>
    <n v="6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x v="220"/>
    <n v="3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x v="221"/>
    <n v="59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x v="222"/>
    <n v="42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x v="223"/>
    <n v="3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x v="224"/>
    <n v="6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x v="225"/>
    <n v="3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x v="226"/>
    <n v="75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x v="227"/>
    <n v="3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x v="228"/>
    <n v="2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x v="229"/>
    <n v="2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x v="230"/>
    <n v="46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x v="231"/>
    <n v="24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x v="232"/>
    <n v="28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x v="233"/>
    <n v="30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x v="234"/>
    <n v="3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x v="235"/>
    <n v="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x v="236"/>
    <n v="30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x v="237"/>
    <n v="3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x v="238"/>
    <n v="23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x v="239"/>
    <n v="3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x v="240"/>
    <n v="3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x v="241"/>
    <n v="3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x v="242"/>
    <n v="3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x v="243"/>
    <n v="39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x v="244"/>
    <n v="3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x v="245"/>
    <n v="49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x v="246"/>
    <n v="1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x v="247"/>
    <n v="3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x v="248"/>
    <n v="35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x v="249"/>
    <n v="3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x v="250"/>
    <n v="25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x v="251"/>
    <n v="3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x v="252"/>
    <n v="2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x v="253"/>
    <n v="16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x v="254"/>
    <n v="3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x v="255"/>
    <n v="3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x v="256"/>
    <n v="4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x v="257"/>
    <n v="17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x v="258"/>
    <n v="3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x v="259"/>
    <n v="30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x v="260"/>
    <n v="3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x v="261"/>
    <n v="57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x v="262"/>
    <n v="37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x v="263"/>
    <n v="4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x v="264"/>
    <n v="6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x v="265"/>
    <n v="23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x v="266"/>
    <n v="3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x v="267"/>
    <n v="28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x v="268"/>
    <n v="3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x v="269"/>
    <n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x v="270"/>
    <n v="37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x v="271"/>
    <n v="37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x v="272"/>
    <n v="3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x v="273"/>
    <n v="3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x v="274"/>
    <n v="32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x v="275"/>
    <n v="14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x v="276"/>
    <n v="33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x v="277"/>
    <n v="30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x v="278"/>
    <n v="3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x v="279"/>
    <n v="27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x v="280"/>
    <n v="23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x v="281"/>
    <n v="3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x v="282"/>
    <n v="17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x v="283"/>
    <n v="2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x v="284"/>
    <n v="3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x v="285"/>
    <n v="3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x v="286"/>
    <n v="64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x v="287"/>
    <n v="60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x v="288"/>
    <n v="62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x v="289"/>
    <n v="15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x v="290"/>
    <n v="3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x v="291"/>
    <n v="3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x v="292"/>
    <n v="3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x v="293"/>
    <n v="32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x v="294"/>
    <n v="31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x v="295"/>
    <n v="2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x v="296"/>
    <n v="3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x v="297"/>
    <n v="30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x v="298"/>
    <n v="40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x v="299"/>
    <n v="37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x v="300"/>
    <n v="17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x v="301"/>
    <n v="30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x v="302"/>
    <n v="3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x v="303"/>
    <n v="37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x v="304"/>
    <n v="2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x v="305"/>
    <n v="24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x v="306"/>
    <n v="3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x v="307"/>
    <n v="31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x v="308"/>
    <n v="30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x v="309"/>
    <n v="23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x v="310"/>
    <n v="61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x v="311"/>
    <n v="3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x v="312"/>
    <n v="3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x v="313"/>
    <n v="33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x v="314"/>
    <n v="29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x v="315"/>
    <n v="23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x v="316"/>
    <n v="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x v="317"/>
    <n v="25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x v="318"/>
    <n v="3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x v="319"/>
    <n v="4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x v="320"/>
    <n v="31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x v="321"/>
    <n v="3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x v="322"/>
    <n v="2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x v="323"/>
    <n v="3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x v="324"/>
    <n v="35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x v="325"/>
    <n v="30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x v="326"/>
    <n v="28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x v="327"/>
    <n v="30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x v="328"/>
    <n v="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x v="329"/>
    <n v="31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x v="330"/>
    <n v="31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x v="331"/>
    <n v="3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x v="332"/>
    <n v="3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x v="333"/>
    <n v="36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x v="334"/>
    <n v="3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x v="335"/>
    <n v="34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x v="336"/>
    <n v="31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x v="337"/>
    <n v="4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x v="338"/>
    <n v="29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x v="339"/>
    <n v="45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x v="340"/>
    <n v="21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x v="341"/>
    <n v="39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x v="342"/>
    <n v="1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x v="343"/>
    <n v="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x v="344"/>
    <n v="3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x v="345"/>
    <n v="3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x v="346"/>
    <n v="3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x v="347"/>
    <n v="1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x v="348"/>
    <n v="14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x v="349"/>
    <n v="3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x v="350"/>
    <n v="3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x v="351"/>
    <n v="30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x v="352"/>
    <n v="3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x v="353"/>
    <n v="3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x v="354"/>
    <n v="40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x v="355"/>
    <n v="3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x v="356"/>
    <n v="49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x v="357"/>
    <n v="24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x v="358"/>
    <n v="35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x v="359"/>
    <n v="30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x v="360"/>
    <n v="29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x v="361"/>
    <n v="31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x v="362"/>
    <n v="29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x v="363"/>
    <n v="16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x v="364"/>
    <n v="45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x v="365"/>
    <n v="2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x v="366"/>
    <n v="3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x v="367"/>
    <n v="3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x v="368"/>
    <n v="3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x v="369"/>
    <n v="31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x v="370"/>
    <n v="2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x v="371"/>
    <n v="3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x v="372"/>
    <n v="3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x v="373"/>
    <n v="3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x v="374"/>
    <n v="30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x v="375"/>
    <n v="3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x v="376"/>
    <n v="30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x v="377"/>
    <n v="21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x v="378"/>
    <n v="30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x v="379"/>
    <n v="3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x v="380"/>
    <n v="29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x v="381"/>
    <n v="37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x v="382"/>
    <n v="3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x v="383"/>
    <n v="3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x v="384"/>
    <n v="2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x v="385"/>
    <n v="60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x v="386"/>
    <n v="3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x v="387"/>
    <n v="38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x v="388"/>
    <n v="31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x v="389"/>
    <n v="33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x v="390"/>
    <n v="28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x v="391"/>
    <n v="6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x v="392"/>
    <n v="21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x v="393"/>
    <n v="3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x v="394"/>
    <n v="34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x v="395"/>
    <n v="31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x v="396"/>
    <n v="3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x v="397"/>
    <n v="42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x v="398"/>
    <n v="3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x v="399"/>
    <n v="4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x v="400"/>
    <n v="30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x v="401"/>
    <n v="35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x v="402"/>
    <n v="35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x v="403"/>
    <n v="42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x v="404"/>
    <n v="6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x v="405"/>
    <n v="31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x v="406"/>
    <n v="30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x v="407"/>
    <n v="23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x v="408"/>
    <n v="8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x v="409"/>
    <n v="32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x v="410"/>
    <n v="35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x v="411"/>
    <n v="3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x v="412"/>
    <n v="28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x v="413"/>
    <n v="29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x v="414"/>
    <n v="33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x v="415"/>
    <n v="3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x v="416"/>
    <n v="32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x v="417"/>
    <n v="25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x v="418"/>
    <n v="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x v="419"/>
    <n v="60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x v="420"/>
    <n v="4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x v="421"/>
    <n v="5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x v="422"/>
    <n v="32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x v="423"/>
    <n v="3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x v="424"/>
    <n v="4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x v="425"/>
    <n v="22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x v="426"/>
    <n v="35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x v="427"/>
    <n v="19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x v="428"/>
    <n v="4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x v="429"/>
    <n v="30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x v="430"/>
    <n v="30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x v="431"/>
    <n v="56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x v="432"/>
    <n v="51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x v="433"/>
    <n v="1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x v="434"/>
    <n v="3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x v="435"/>
    <n v="2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x v="436"/>
    <n v="23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x v="437"/>
    <n v="6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x v="438"/>
    <n v="3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x v="439"/>
    <n v="36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x v="440"/>
    <n v="3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x v="441"/>
    <n v="3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x v="442"/>
    <n v="53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x v="443"/>
    <n v="60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x v="444"/>
    <n v="36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x v="445"/>
    <n v="12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x v="446"/>
    <n v="30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x v="447"/>
    <n v="3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x v="448"/>
    <n v="6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x v="449"/>
    <n v="38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x v="450"/>
    <n v="1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x v="451"/>
    <n v="35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x v="452"/>
    <n v="4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x v="453"/>
    <n v="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x v="454"/>
    <n v="30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x v="455"/>
    <n v="3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x v="456"/>
    <n v="22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x v="457"/>
    <n v="6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x v="458"/>
    <n v="3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x v="459"/>
    <n v="6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x v="460"/>
    <n v="4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x v="461"/>
    <n v="15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x v="462"/>
    <n v="45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x v="463"/>
    <n v="26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x v="464"/>
    <n v="61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x v="465"/>
    <n v="3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x v="466"/>
    <n v="30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x v="467"/>
    <n v="30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x v="468"/>
    <n v="30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x v="469"/>
    <n v="3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x v="470"/>
    <n v="30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x v="471"/>
    <n v="46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x v="472"/>
    <n v="30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x v="473"/>
    <n v="33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x v="474"/>
    <n v="3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x v="475"/>
    <n v="34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x v="476"/>
    <n v="3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x v="477"/>
    <n v="37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x v="478"/>
    <n v="3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x v="479"/>
    <n v="1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x v="480"/>
    <n v="86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x v="481"/>
    <n v="5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x v="482"/>
    <n v="5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x v="483"/>
    <n v="30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x v="484"/>
    <n v="21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x v="485"/>
    <n v="3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x v="486"/>
    <n v="3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x v="487"/>
    <n v="36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x v="488"/>
    <n v="30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x v="489"/>
    <n v="3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x v="490"/>
    <n v="37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x v="491"/>
    <n v="30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x v="492"/>
    <n v="3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x v="493"/>
    <n v="1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x v="494"/>
    <n v="28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x v="495"/>
    <n v="22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x v="496"/>
    <n v="31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x v="497"/>
    <n v="4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x v="498"/>
    <n v="16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x v="499"/>
    <n v="4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x v="500"/>
    <n v="30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x v="501"/>
    <n v="58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x v="502"/>
    <n v="23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x v="503"/>
    <n v="3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x v="504"/>
    <n v="25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x v="505"/>
    <n v="14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x v="506"/>
    <n v="30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x v="507"/>
    <n v="30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x v="508"/>
    <n v="3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x v="509"/>
    <n v="3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x v="510"/>
    <n v="25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x v="511"/>
    <n v="31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x v="512"/>
    <n v="22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x v="513"/>
    <n v="3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x v="514"/>
    <n v="3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x v="515"/>
    <n v="37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x v="516"/>
    <n v="4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x v="517"/>
    <n v="30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x v="518"/>
    <n v="8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x v="519"/>
    <n v="25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x v="520"/>
    <n v="2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x v="521"/>
    <n v="61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x v="522"/>
    <n v="21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x v="523"/>
    <n v="3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x v="524"/>
    <n v="6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x v="525"/>
    <n v="37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x v="526"/>
    <n v="25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x v="527"/>
    <n v="3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x v="528"/>
    <n v="1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x v="529"/>
    <n v="3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x v="530"/>
    <n v="30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x v="531"/>
    <n v="3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x v="532"/>
    <n v="3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x v="533"/>
    <n v="3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x v="534"/>
    <n v="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x v="535"/>
    <n v="3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x v="536"/>
    <n v="30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x v="537"/>
    <n v="29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x v="538"/>
    <n v="2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x v="539"/>
    <n v="3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x v="540"/>
    <n v="9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x v="541"/>
    <n v="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x v="542"/>
    <n v="3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x v="543"/>
    <n v="2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x v="544"/>
    <n v="30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x v="545"/>
    <n v="9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x v="546"/>
    <n v="21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x v="547"/>
    <n v="32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x v="548"/>
    <n v="30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x v="549"/>
    <n v="32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x v="550"/>
    <n v="3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x v="551"/>
    <n v="15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x v="552"/>
    <n v="54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x v="553"/>
    <n v="30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x v="554"/>
    <n v="2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x v="555"/>
    <n v="31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x v="556"/>
    <n v="1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x v="557"/>
    <n v="3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x v="558"/>
    <n v="30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x v="559"/>
    <n v="3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x v="560"/>
    <n v="33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x v="561"/>
    <n v="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x v="562"/>
    <n v="71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x v="563"/>
    <n v="28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x v="564"/>
    <n v="21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x v="565"/>
    <n v="3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x v="566"/>
    <n v="30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x v="567"/>
    <n v="6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x v="568"/>
    <n v="25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x v="569"/>
    <n v="2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x v="570"/>
    <n v="61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x v="571"/>
    <n v="27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x v="572"/>
    <n v="4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x v="573"/>
    <n v="45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x v="574"/>
    <n v="1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x v="575"/>
    <n v="36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x v="576"/>
    <n v="30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x v="577"/>
    <n v="3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x v="578"/>
    <n v="21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x v="579"/>
    <n v="37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x v="580"/>
    <n v="30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x v="581"/>
    <n v="30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x v="582"/>
    <n v="31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x v="583"/>
    <n v="37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x v="584"/>
    <n v="35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x v="585"/>
    <n v="3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x v="586"/>
    <n v="6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x v="587"/>
    <n v="31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x v="588"/>
    <n v="46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x v="589"/>
    <n v="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x v="590"/>
    <n v="4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x v="591"/>
    <n v="43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x v="592"/>
    <n v="21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x v="593"/>
    <n v="3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x v="594"/>
    <n v="30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x v="595"/>
    <n v="6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x v="596"/>
    <n v="6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x v="597"/>
    <n v="30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x v="598"/>
    <n v="30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x v="599"/>
    <n v="2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x v="600"/>
    <n v="60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x v="601"/>
    <n v="23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x v="602"/>
    <n v="28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x v="603"/>
    <n v="1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x v="604"/>
    <n v="3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x v="605"/>
    <n v="30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x v="606"/>
    <n v="30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x v="607"/>
    <n v="3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x v="608"/>
    <n v="3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x v="609"/>
    <n v="39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x v="610"/>
    <n v="3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x v="611"/>
    <n v="14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x v="612"/>
    <n v="30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x v="613"/>
    <n v="5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x v="614"/>
    <n v="60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x v="615"/>
    <n v="3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x v="616"/>
    <n v="21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x v="617"/>
    <n v="3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x v="618"/>
    <n v="31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x v="619"/>
    <n v="3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x v="620"/>
    <n v="32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x v="621"/>
    <n v="45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x v="622"/>
    <n v="3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x v="623"/>
    <n v="34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x v="624"/>
    <n v="60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x v="625"/>
    <n v="2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x v="626"/>
    <n v="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x v="627"/>
    <n v="45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x v="628"/>
    <n v="35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x v="629"/>
    <n v="31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x v="630"/>
    <n v="3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x v="631"/>
    <n v="30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x v="632"/>
    <n v="3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x v="633"/>
    <n v="3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x v="634"/>
    <n v="3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x v="635"/>
    <n v="3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x v="636"/>
    <n v="17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x v="637"/>
    <n v="3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x v="638"/>
    <n v="15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x v="639"/>
    <n v="6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x v="640"/>
    <n v="31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x v="641"/>
    <n v="22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x v="642"/>
    <n v="3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x v="643"/>
    <n v="31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x v="644"/>
    <n v="40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x v="645"/>
    <n v="27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x v="646"/>
    <n v="3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x v="647"/>
    <n v="59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x v="648"/>
    <n v="1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x v="649"/>
    <n v="1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x v="650"/>
    <n v="28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x v="651"/>
    <n v="45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x v="652"/>
    <n v="2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x v="653"/>
    <n v="45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x v="654"/>
    <n v="17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x v="655"/>
    <n v="25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x v="656"/>
    <n v="18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x v="657"/>
    <n v="1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x v="658"/>
    <n v="3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x v="659"/>
    <n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x v="660"/>
    <n v="31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x v="661"/>
    <n v="45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x v="662"/>
    <n v="37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x v="663"/>
    <n v="3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x v="664"/>
    <n v="2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x v="665"/>
    <n v="30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x v="666"/>
    <n v="4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x v="667"/>
    <n v="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x v="668"/>
    <n v="30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x v="669"/>
    <n v="3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x v="670"/>
    <n v="25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x v="671"/>
    <n v="2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x v="672"/>
    <n v="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x v="673"/>
    <n v="3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x v="674"/>
    <n v="2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x v="675"/>
    <n v="1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x v="676"/>
    <n v="30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x v="677"/>
    <n v="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x v="678"/>
    <n v="3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x v="679"/>
    <n v="30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x v="680"/>
    <n v="6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x v="681"/>
    <n v="13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x v="682"/>
    <n v="3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x v="683"/>
    <n v="3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x v="684"/>
    <n v="2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x v="685"/>
    <n v="40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6"/>
    <x v="686"/>
    <n v="37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7"/>
    <x v="687"/>
    <n v="60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x v="688"/>
    <n v="35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x v="689"/>
    <n v="4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x v="690"/>
    <n v="3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x v="691"/>
    <n v="3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x v="692"/>
    <n v="3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x v="693"/>
    <n v="3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x v="694"/>
    <n v="28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x v="695"/>
    <n v="6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x v="696"/>
    <n v="28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x v="697"/>
    <n v="16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x v="698"/>
    <n v="5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x v="699"/>
    <n v="3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x v="700"/>
    <n v="16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x v="701"/>
    <n v="30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x v="702"/>
    <n v="60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x v="703"/>
    <n v="3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x v="704"/>
    <n v="60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x v="705"/>
    <n v="46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x v="706"/>
    <n v="3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x v="707"/>
    <n v="17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x v="708"/>
    <n v="30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x v="709"/>
    <n v="30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x v="710"/>
    <n v="3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x v="711"/>
    <n v="3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x v="712"/>
    <n v="30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x v="713"/>
    <n v="32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x v="714"/>
    <n v="46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x v="715"/>
    <n v="3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x v="716"/>
    <n v="3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x v="717"/>
    <n v="3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x v="718"/>
    <n v="5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x v="719"/>
    <n v="3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x v="720"/>
    <n v="21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x v="721"/>
    <n v="3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x v="722"/>
    <n v="3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x v="723"/>
    <n v="33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x v="724"/>
    <n v="37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x v="725"/>
    <n v="48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x v="726"/>
    <n v="4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x v="727"/>
    <n v="11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x v="728"/>
    <n v="25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x v="729"/>
    <n v="30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x v="730"/>
    <n v="1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x v="731"/>
    <n v="3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x v="732"/>
    <n v="3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x v="733"/>
    <n v="31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x v="734"/>
    <n v="3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x v="735"/>
    <n v="3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x v="736"/>
    <n v="3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x v="737"/>
    <n v="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x v="738"/>
    <n v="32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x v="739"/>
    <n v="32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x v="740"/>
    <n v="45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x v="741"/>
    <n v="30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x v="742"/>
    <n v="3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x v="743"/>
    <n v="14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x v="744"/>
    <n v="32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x v="745"/>
    <n v="30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x v="746"/>
    <n v="30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x v="747"/>
    <n v="3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x v="748"/>
    <n v="6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x v="749"/>
    <n v="34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x v="750"/>
    <n v="21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x v="751"/>
    <n v="3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x v="752"/>
    <n v="30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x v="753"/>
    <n v="3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x v="754"/>
    <n v="21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x v="755"/>
    <n v="60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x v="756"/>
    <n v="52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x v="757"/>
    <n v="41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x v="758"/>
    <n v="35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x v="759"/>
    <n v="2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x v="760"/>
    <n v="3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x v="761"/>
    <n v="3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x v="762"/>
    <n v="30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x v="763"/>
    <n v="6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x v="764"/>
    <n v="22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x v="765"/>
    <n v="30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x v="766"/>
    <n v="37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x v="767"/>
    <n v="30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x v="768"/>
    <n v="3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x v="769"/>
    <n v="4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x v="770"/>
    <n v="3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x v="771"/>
    <n v="60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x v="772"/>
    <n v="27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x v="773"/>
    <n v="30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x v="774"/>
    <n v="3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x v="775"/>
    <n v="3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x v="776"/>
    <n v="28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x v="777"/>
    <n v="28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x v="778"/>
    <n v="3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x v="779"/>
    <n v="30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x v="780"/>
    <n v="37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x v="781"/>
    <n v="3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x v="782"/>
    <n v="3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x v="783"/>
    <n v="29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x v="784"/>
    <n v="45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x v="785"/>
    <n v="30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x v="786"/>
    <n v="32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x v="787"/>
    <n v="3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x v="788"/>
    <n v="27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x v="789"/>
    <n v="23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x v="790"/>
    <n v="39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x v="791"/>
    <n v="3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x v="792"/>
    <n v="3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x v="793"/>
    <n v="3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x v="794"/>
    <n v="29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x v="795"/>
    <n v="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x v="796"/>
    <n v="45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x v="797"/>
    <n v="18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x v="798"/>
    <n v="30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x v="799"/>
    <n v="21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x v="800"/>
    <n v="3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x v="801"/>
    <n v="40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x v="802"/>
    <n v="45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x v="803"/>
    <n v="3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x v="804"/>
    <n v="3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x v="805"/>
    <n v="3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x v="806"/>
    <n v="15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x v="807"/>
    <n v="29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x v="808"/>
    <n v="4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x v="809"/>
    <n v="1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x v="810"/>
    <n v="2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x v="811"/>
    <n v="28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x v="812"/>
    <n v="3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x v="813"/>
    <n v="86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x v="814"/>
    <n v="54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x v="815"/>
    <n v="32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x v="816"/>
    <n v="3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x v="817"/>
    <n v="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x v="818"/>
    <n v="35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x v="819"/>
    <n v="3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x v="820"/>
    <n v="2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x v="821"/>
    <n v="21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x v="822"/>
    <n v="30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x v="823"/>
    <n v="14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x v="824"/>
    <n v="31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x v="825"/>
    <n v="1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x v="826"/>
    <n v="30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x v="827"/>
    <n v="60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x v="828"/>
    <n v="3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x v="829"/>
    <n v="45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x v="830"/>
    <n v="38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x v="831"/>
    <n v="36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x v="832"/>
    <n v="46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x v="833"/>
    <n v="31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x v="834"/>
    <n v="49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x v="835"/>
    <n v="32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x v="836"/>
    <n v="49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x v="837"/>
    <n v="30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x v="838"/>
    <n v="3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x v="839"/>
    <n v="3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x v="840"/>
    <n v="30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x v="841"/>
    <n v="4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x v="842"/>
    <n v="19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x v="843"/>
    <n v="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x v="844"/>
    <n v="3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x v="845"/>
    <n v="21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x v="846"/>
    <n v="28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x v="847"/>
    <n v="29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x v="848"/>
    <n v="61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x v="849"/>
    <n v="3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x v="850"/>
    <n v="35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x v="851"/>
    <n v="1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x v="852"/>
    <n v="38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x v="853"/>
    <n v="3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x v="854"/>
    <n v="30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x v="855"/>
    <n v="3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x v="856"/>
    <n v="3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x v="857"/>
    <n v="23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x v="858"/>
    <n v="31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x v="859"/>
    <n v="30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x v="860"/>
    <n v="3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x v="861"/>
    <n v="3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x v="862"/>
    <n v="26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x v="863"/>
    <n v="3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x v="864"/>
    <n v="12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x v="865"/>
    <n v="21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x v="866"/>
    <n v="2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x v="867"/>
    <n v="42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x v="868"/>
    <n v="14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x v="869"/>
    <n v="3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x v="870"/>
    <n v="6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x v="871"/>
    <n v="3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x v="872"/>
    <n v="2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x v="873"/>
    <n v="3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x v="874"/>
    <n v="21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x v="875"/>
    <n v="4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x v="876"/>
    <n v="1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x v="877"/>
    <n v="33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x v="878"/>
    <n v="21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x v="879"/>
    <n v="3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x v="880"/>
    <n v="32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x v="881"/>
    <n v="30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x v="882"/>
    <n v="47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x v="883"/>
    <n v="3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x v="884"/>
    <n v="3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x v="885"/>
    <n v="46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x v="886"/>
    <n v="27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x v="887"/>
    <n v="1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x v="888"/>
    <n v="3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x v="889"/>
    <n v="27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x v="890"/>
    <n v="30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x v="891"/>
    <n v="35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x v="892"/>
    <n v="15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x v="893"/>
    <n v="1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x v="894"/>
    <n v="16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x v="895"/>
    <n v="25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x v="896"/>
    <n v="15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x v="897"/>
    <n v="30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x v="898"/>
    <n v="30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x v="899"/>
    <n v="3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x v="900"/>
    <n v="3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x v="901"/>
    <n v="3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x v="902"/>
    <n v="30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x v="903"/>
    <n v="4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x v="904"/>
    <n v="3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x v="905"/>
    <n v="33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x v="906"/>
    <n v="4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x v="907"/>
    <n v="45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x v="908"/>
    <n v="30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x v="909"/>
    <n v="41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x v="910"/>
    <n v="3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x v="911"/>
    <n v="14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x v="912"/>
    <n v="14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x v="913"/>
    <n v="14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x v="914"/>
    <n v="54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x v="915"/>
    <n v="31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x v="916"/>
    <n v="40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x v="917"/>
    <n v="30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x v="918"/>
    <n v="3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x v="919"/>
    <n v="6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x v="920"/>
    <n v="30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x v="921"/>
    <n v="17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x v="922"/>
    <n v="31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x v="923"/>
    <n v="3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x v="924"/>
    <n v="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x v="925"/>
    <n v="30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x v="926"/>
    <n v="46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x v="927"/>
    <n v="3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x v="928"/>
    <n v="3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x v="929"/>
    <n v="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x v="930"/>
    <n v="32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x v="931"/>
    <n v="30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x v="932"/>
    <n v="35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x v="933"/>
    <n v="2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x v="934"/>
    <n v="41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x v="935"/>
    <n v="3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x v="936"/>
    <n v="4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x v="937"/>
    <n v="4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x v="938"/>
    <n v="34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x v="939"/>
    <n v="1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x v="940"/>
    <n v="44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x v="941"/>
    <n v="11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x v="942"/>
    <n v="11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x v="943"/>
    <n v="32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x v="944"/>
    <n v="16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x v="945"/>
    <n v="58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x v="946"/>
    <n v="32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x v="947"/>
    <n v="2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x v="948"/>
    <n v="2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x v="949"/>
    <n v="4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x v="950"/>
    <n v="31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x v="951"/>
    <n v="3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x v="952"/>
    <n v="67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x v="953"/>
    <n v="21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x v="954"/>
    <n v="3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x v="955"/>
    <n v="3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x v="956"/>
    <n v="33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x v="957"/>
    <n v="3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x v="958"/>
    <n v="3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x v="959"/>
    <n v="30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x v="960"/>
    <n v="14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x v="961"/>
    <n v="37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x v="962"/>
    <n v="30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x v="963"/>
    <n v="3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x v="964"/>
    <n v="4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x v="965"/>
    <n v="14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x v="966"/>
    <n v="30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x v="967"/>
    <n v="35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x v="968"/>
    <n v="22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x v="969"/>
    <n v="21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x v="970"/>
    <n v="3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x v="971"/>
    <n v="3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x v="972"/>
    <n v="62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x v="973"/>
    <n v="30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x v="974"/>
    <n v="21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x v="975"/>
    <n v="37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x v="976"/>
    <n v="3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x v="977"/>
    <n v="6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x v="978"/>
    <n v="39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x v="979"/>
    <n v="3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x v="980"/>
    <n v="28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x v="981"/>
    <n v="2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x v="982"/>
    <n v="6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x v="983"/>
    <n v="3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x v="984"/>
    <n v="33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x v="985"/>
    <n v="3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x v="986"/>
    <n v="3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x v="987"/>
    <n v="25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x v="988"/>
    <n v="30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x v="989"/>
    <n v="3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x v="990"/>
    <n v="42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x v="991"/>
    <n v="4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x v="992"/>
    <n v="2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x v="993"/>
    <n v="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x v="994"/>
    <n v="30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x v="995"/>
    <n v="3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x v="996"/>
    <n v="27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x v="997"/>
    <n v="1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x v="998"/>
    <n v="67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x v="999"/>
    <n v="3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x v="1000"/>
    <n v="3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x v="1001"/>
    <n v="6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x v="1002"/>
    <n v="3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x v="1003"/>
    <n v="14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x v="1004"/>
    <n v="33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x v="1005"/>
    <n v="12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x v="1006"/>
    <n v="4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x v="1007"/>
    <n v="31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x v="1008"/>
    <n v="2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x v="1009"/>
    <n v="3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x v="1010"/>
    <n v="2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x v="1011"/>
    <n v="34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x v="1012"/>
    <n v="3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x v="1013"/>
    <n v="31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x v="1014"/>
    <n v="3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x v="1015"/>
    <n v="30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x v="1016"/>
    <n v="4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x v="1017"/>
    <n v="36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x v="1018"/>
    <n v="34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x v="1019"/>
    <n v="3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x v="1020"/>
    <n v="31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x v="1021"/>
    <n v="3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x v="1022"/>
    <n v="30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x v="1023"/>
    <n v="25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x v="1024"/>
    <n v="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x v="1025"/>
    <n v="35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x v="1026"/>
    <n v="4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x v="1027"/>
    <n v="4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x v="1028"/>
    <n v="3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x v="1029"/>
    <n v="29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x v="1030"/>
    <n v="6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x v="1031"/>
    <n v="3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x v="1032"/>
    <n v="31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x v="1033"/>
    <n v="28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x v="1034"/>
    <n v="14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x v="1035"/>
    <n v="24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x v="1036"/>
    <n v="32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x v="1037"/>
    <n v="3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x v="1038"/>
    <n v="25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x v="1039"/>
    <n v="60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x v="939"/>
    <n v="39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x v="1040"/>
    <n v="32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x v="1041"/>
    <n v="2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x v="1042"/>
    <n v="34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x v="1043"/>
    <n v="42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x v="1044"/>
    <n v="31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x v="1045"/>
    <n v="31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x v="1046"/>
    <n v="45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x v="1047"/>
    <n v="29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x v="1048"/>
    <n v="3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x v="1049"/>
    <n v="3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x v="1050"/>
    <n v="8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x v="1051"/>
    <n v="31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x v="1052"/>
    <n v="30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x v="1053"/>
    <n v="3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x v="1054"/>
    <n v="30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x v="1055"/>
    <n v="18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x v="1056"/>
    <n v="31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x v="1057"/>
    <n v="46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x v="1058"/>
    <n v="30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x v="1059"/>
    <n v="3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x v="1060"/>
    <n v="88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x v="1061"/>
    <n v="29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x v="1062"/>
    <n v="30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x v="1063"/>
    <n v="30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x v="1064"/>
    <n v="7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x v="1065"/>
    <n v="2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x v="1066"/>
    <n v="3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x v="1067"/>
    <n v="6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x v="1068"/>
    <n v="26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x v="1069"/>
    <n v="3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x v="1070"/>
    <n v="7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x v="1071"/>
    <n v="33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x v="1072"/>
    <n v="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x v="1073"/>
    <n v="3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x v="1074"/>
    <n v="30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x v="1075"/>
    <n v="4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x v="1076"/>
    <n v="3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x v="1077"/>
    <n v="29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x v="1078"/>
    <n v="35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x v="1079"/>
    <n v="2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x v="1080"/>
    <n v="31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x v="1081"/>
    <n v="2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x v="1082"/>
    <n v="30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x v="1083"/>
    <n v="31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x v="1084"/>
    <n v="31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x v="1085"/>
    <n v="3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x v="1086"/>
    <n v="43"/>
    <x v="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8"/>
    <x v="1087"/>
    <n v="35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9"/>
    <x v="1088"/>
    <n v="31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x v="1089"/>
    <n v="55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1"/>
    <x v="1090"/>
    <n v="3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2"/>
    <x v="1091"/>
    <n v="30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3"/>
    <x v="1092"/>
    <n v="6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x v="1093"/>
    <n v="32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5"/>
    <x v="1094"/>
    <n v="2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6"/>
    <x v="1095"/>
    <n v="6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7"/>
    <x v="1096"/>
    <n v="32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8"/>
    <x v="1097"/>
    <n v="31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9"/>
    <x v="1098"/>
    <n v="3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x v="1099"/>
    <n v="28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1"/>
    <x v="1100"/>
    <n v="3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2"/>
    <x v="1101"/>
    <n v="37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3"/>
    <x v="1102"/>
    <n v="25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4"/>
    <x v="1103"/>
    <n v="3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5"/>
    <x v="1104"/>
    <n v="30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6"/>
    <x v="1105"/>
    <n v="24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7"/>
    <x v="1106"/>
    <n v="3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8"/>
    <x v="1107"/>
    <n v="34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9"/>
    <x v="1108"/>
    <n v="3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x v="1109"/>
    <n v="2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1"/>
    <x v="1110"/>
    <n v="61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x v="1111"/>
    <n v="17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x v="1112"/>
    <n v="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4"/>
    <x v="1113"/>
    <n v="4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x v="1114"/>
    <n v="3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x v="1115"/>
    <n v="31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x v="1116"/>
    <n v="6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x v="1117"/>
    <n v="30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x v="1118"/>
    <n v="31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x v="1119"/>
    <n v="90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x v="1120"/>
    <n v="3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x v="1121"/>
    <n v="4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x v="1122"/>
    <n v="30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x v="1123"/>
    <n v="29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x v="1124"/>
    <n v="33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x v="1125"/>
    <n v="30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x v="1126"/>
    <n v="30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x v="1127"/>
    <n v="3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x v="1128"/>
    <n v="30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x v="1129"/>
    <n v="2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x v="1130"/>
    <n v="3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x v="1131"/>
    <n v="46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x v="1132"/>
    <n v="4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x v="1133"/>
    <n v="14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x v="1134"/>
    <n v="2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x v="1135"/>
    <n v="3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x v="1136"/>
    <n v="58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x v="1137"/>
    <n v="23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x v="1138"/>
    <n v="23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x v="1139"/>
    <n v="3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x v="1140"/>
    <n v="19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x v="1141"/>
    <n v="2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x v="1142"/>
    <n v="20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x v="1143"/>
    <n v="3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x v="1144"/>
    <n v="35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x v="1145"/>
    <n v="19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x v="1146"/>
    <n v="28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x v="1147"/>
    <n v="29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x v="1148"/>
    <n v="24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x v="1149"/>
    <n v="3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x v="1150"/>
    <n v="3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x v="1151"/>
    <n v="6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x v="1152"/>
    <n v="30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x v="1153"/>
    <n v="3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x v="1154"/>
    <n v="30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x v="1155"/>
    <n v="45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x v="1156"/>
    <n v="3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x v="1157"/>
    <n v="29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x v="1158"/>
    <n v="33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x v="1159"/>
    <n v="3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x v="1160"/>
    <n v="3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x v="1161"/>
    <n v="31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x v="1162"/>
    <n v="29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x v="1163"/>
    <n v="2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x v="1164"/>
    <n v="37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x v="1165"/>
    <n v="3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x v="1166"/>
    <n v="5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x v="1167"/>
    <n v="28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x v="1168"/>
    <n v="3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x v="1169"/>
    <n v="3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x v="1170"/>
    <n v="61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x v="1171"/>
    <n v="30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x v="1172"/>
    <n v="5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x v="1173"/>
    <n v="31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x v="1174"/>
    <n v="30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x v="1175"/>
    <n v="2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x v="1176"/>
    <n v="35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x v="1177"/>
    <n v="6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x v="1178"/>
    <n v="28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x v="1179"/>
    <n v="6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x v="1180"/>
    <n v="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x v="1181"/>
    <n v="3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x v="1182"/>
    <n v="6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x v="1183"/>
    <n v="3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x v="1184"/>
    <n v="1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x v="1185"/>
    <n v="28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x v="1186"/>
    <n v="30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x v="1187"/>
    <n v="24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x v="1188"/>
    <n v="15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x v="1189"/>
    <n v="15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x v="1190"/>
    <n v="22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x v="1191"/>
    <n v="30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x v="1192"/>
    <n v="3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x v="1193"/>
    <n v="3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x v="1194"/>
    <n v="33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x v="1195"/>
    <n v="35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x v="1196"/>
    <n v="26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x v="1197"/>
    <n v="30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x v="786"/>
    <n v="4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x v="1198"/>
    <n v="28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x v="1199"/>
    <n v="23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x v="1200"/>
    <n v="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x v="1201"/>
    <n v="7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x v="1202"/>
    <n v="19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x v="1203"/>
    <n v="60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x v="1204"/>
    <n v="20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x v="1205"/>
    <n v="4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x v="1206"/>
    <n v="30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x v="1207"/>
    <n v="17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x v="1208"/>
    <n v="2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x v="1209"/>
    <n v="14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x v="1210"/>
    <n v="6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x v="1211"/>
    <n v="31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x v="1212"/>
    <n v="33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x v="1213"/>
    <n v="30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x v="1214"/>
    <n v="2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x v="1215"/>
    <n v="3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x v="1216"/>
    <n v="3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x v="1217"/>
    <n v="31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x v="1218"/>
    <n v="45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1"/>
    <x v="1219"/>
    <n v="3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2"/>
    <x v="1220"/>
    <n v="21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3"/>
    <x v="1221"/>
    <n v="15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4"/>
    <x v="1222"/>
    <n v="28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5"/>
    <x v="1223"/>
    <n v="6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6"/>
    <x v="1224"/>
    <n v="3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x v="1225"/>
    <n v="3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x v="1226"/>
    <n v="4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9"/>
    <x v="1227"/>
    <n v="6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0"/>
    <x v="1228"/>
    <n v="61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x v="1229"/>
    <n v="31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2"/>
    <x v="1230"/>
    <n v="3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x v="1231"/>
    <n v="35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4"/>
    <x v="1232"/>
    <n v="31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5"/>
    <x v="1233"/>
    <n v="30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6"/>
    <x v="1234"/>
    <n v="3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7"/>
    <x v="1235"/>
    <n v="3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8"/>
    <x v="1236"/>
    <n v="2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9"/>
    <x v="1237"/>
    <n v="2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0"/>
    <x v="1238"/>
    <n v="3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1"/>
    <x v="1239"/>
    <n v="38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2"/>
    <x v="113"/>
    <n v="29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3"/>
    <x v="1240"/>
    <n v="3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4"/>
    <x v="1241"/>
    <n v="3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5"/>
    <x v="1242"/>
    <n v="2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6"/>
    <x v="1243"/>
    <n v="6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7"/>
    <x v="1244"/>
    <n v="34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8"/>
    <x v="1245"/>
    <n v="3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9"/>
    <x v="1246"/>
    <n v="28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50"/>
    <x v="1247"/>
    <n v="6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1"/>
    <x v="1248"/>
    <n v="18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2"/>
    <x v="1249"/>
    <n v="32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3"/>
    <x v="1250"/>
    <n v="3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4"/>
    <x v="1251"/>
    <n v="19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x v="1252"/>
    <n v="13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6"/>
    <x v="1253"/>
    <n v="3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7"/>
    <x v="1254"/>
    <n v="32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8"/>
    <x v="1255"/>
    <n v="6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9"/>
    <x v="1256"/>
    <n v="3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0"/>
    <x v="1257"/>
    <n v="2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1"/>
    <x v="1258"/>
    <n v="14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2"/>
    <x v="1041"/>
    <n v="27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3"/>
    <x v="1259"/>
    <n v="1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x v="1260"/>
    <n v="6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x v="1261"/>
    <n v="3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x v="1262"/>
    <n v="3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x v="1263"/>
    <n v="31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x v="1264"/>
    <n v="31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x v="1265"/>
    <n v="3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x v="1266"/>
    <n v="4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x v="1267"/>
    <n v="3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x v="1268"/>
    <n v="3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x v="1269"/>
    <n v="45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x v="1270"/>
    <n v="36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x v="1271"/>
    <n v="3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x v="1272"/>
    <n v="21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x v="1273"/>
    <n v="3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x v="1274"/>
    <n v="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x v="1275"/>
    <n v="22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x v="1276"/>
    <n v="27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x v="1277"/>
    <n v="3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x v="1278"/>
    <n v="3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x v="1279"/>
    <n v="3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x v="1280"/>
    <n v="3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x v="1281"/>
    <n v="30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x v="1282"/>
    <n v="61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x v="1283"/>
    <n v="5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x v="1284"/>
    <n v="3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x v="1285"/>
    <n v="3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x v="1286"/>
    <n v="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x v="1287"/>
    <n v="6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x v="1288"/>
    <n v="22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x v="1289"/>
    <n v="36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x v="1290"/>
    <n v="32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x v="1291"/>
    <n v="3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x v="1292"/>
    <n v="30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x v="1293"/>
    <n v="32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x v="1294"/>
    <n v="5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x v="1295"/>
    <n v="3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x v="1296"/>
    <n v="35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x v="1297"/>
    <n v="2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x v="1298"/>
    <n v="38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x v="1299"/>
    <n v="30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x v="1300"/>
    <n v="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x v="1301"/>
    <n v="3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x v="1302"/>
    <n v="3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x v="1303"/>
    <n v="2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x v="1304"/>
    <n v="2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x v="1305"/>
    <n v="3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x v="1306"/>
    <n v="2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x v="1307"/>
    <n v="2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x v="1308"/>
    <n v="4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x v="1309"/>
    <n v="30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x v="1310"/>
    <n v="14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x v="1311"/>
    <n v="3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x v="1312"/>
    <n v="21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x v="1313"/>
    <n v="3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x v="1314"/>
    <n v="24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x v="1315"/>
    <n v="3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x v="1316"/>
    <n v="45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x v="1317"/>
    <n v="26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x v="1318"/>
    <n v="25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3"/>
    <x v="1319"/>
    <n v="3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4"/>
    <x v="1320"/>
    <n v="45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5"/>
    <x v="1321"/>
    <n v="38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6"/>
    <x v="1322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x v="1323"/>
    <n v="12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x v="1324"/>
    <n v="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x v="1325"/>
    <n v="31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x v="1326"/>
    <n v="3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x v="1327"/>
    <n v="3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x v="1328"/>
    <n v="5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x v="1329"/>
    <n v="3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x v="1330"/>
    <n v="3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x v="1331"/>
    <n v="3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x v="1332"/>
    <n v="2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x v="1333"/>
    <n v="15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x v="1334"/>
    <n v="35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x v="1335"/>
    <n v="3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x v="1336"/>
    <n v="3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x v="1337"/>
    <n v="3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x v="1338"/>
    <n v="15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x v="1339"/>
    <n v="30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x v="1340"/>
    <n v="38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x v="1341"/>
    <n v="3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x v="1342"/>
    <n v="3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x v="1343"/>
    <n v="3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x v="1344"/>
    <n v="30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x v="1345"/>
    <n v="3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x v="1346"/>
    <n v="35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x v="1347"/>
    <n v="21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x v="1348"/>
    <n v="43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x v="1349"/>
    <n v="3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x v="1350"/>
    <n v="29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x v="1351"/>
    <n v="2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x v="1352"/>
    <n v="50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x v="1353"/>
    <n v="3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x v="1354"/>
    <n v="16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x v="1355"/>
    <n v="19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x v="1356"/>
    <n v="30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x v="1357"/>
    <n v="3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x v="1358"/>
    <n v="3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x v="1359"/>
    <n v="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x v="1360"/>
    <n v="6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x v="1361"/>
    <n v="3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x v="1189"/>
    <n v="19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x v="1362"/>
    <n v="3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x v="1363"/>
    <n v="14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x v="1364"/>
    <n v="6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x v="1365"/>
    <n v="31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x v="1366"/>
    <n v="3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x v="1367"/>
    <n v="19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x v="1368"/>
    <n v="4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x v="1369"/>
    <n v="3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x v="1370"/>
    <n v="33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x v="1371"/>
    <n v="2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x v="1372"/>
    <n v="19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x v="1373"/>
    <n v="3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x v="1374"/>
    <n v="3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x v="1375"/>
    <n v="30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x v="1376"/>
    <n v="17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x v="1377"/>
    <n v="37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x v="1378"/>
    <n v="30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x v="1379"/>
    <n v="3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x v="1380"/>
    <n v="19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x v="1381"/>
    <n v="45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x v="1382"/>
    <n v="67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x v="1383"/>
    <n v="3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x v="1384"/>
    <n v="3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x v="1385"/>
    <n v="43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x v="1386"/>
    <n v="31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x v="1387"/>
    <n v="1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x v="1388"/>
    <n v="3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x v="1389"/>
    <n v="1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x v="1390"/>
    <n v="3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x v="1391"/>
    <n v="3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x v="1392"/>
    <n v="3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x v="1393"/>
    <n v="3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x v="1394"/>
    <n v="3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x v="1395"/>
    <n v="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x v="1396"/>
    <n v="3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x v="1397"/>
    <n v="3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x v="1398"/>
    <n v="30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x v="1399"/>
    <n v="55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x v="1400"/>
    <n v="3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x v="1401"/>
    <n v="30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x v="1402"/>
    <n v="3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x v="1403"/>
    <n v="35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x v="1404"/>
    <n v="45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x v="1405"/>
    <n v="46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x v="1406"/>
    <n v="20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x v="1407"/>
    <n v="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x v="1408"/>
    <n v="4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x v="1409"/>
    <n v="3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x v="1410"/>
    <n v="2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x v="1411"/>
    <n v="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x v="1412"/>
    <n v="4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x v="1413"/>
    <n v="7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x v="1414"/>
    <n v="29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x v="1415"/>
    <n v="3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x v="1416"/>
    <n v="30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x v="1417"/>
    <n v="25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x v="1418"/>
    <n v="31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x v="1419"/>
    <n v="32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x v="1420"/>
    <n v="7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x v="1421"/>
    <n v="2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x v="1422"/>
    <n v="3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x v="1423"/>
    <n v="26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x v="1424"/>
    <n v="3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x v="1425"/>
    <n v="45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x v="1426"/>
    <n v="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x v="1427"/>
    <n v="14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x v="1428"/>
    <n v="3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x v="1429"/>
    <n v="14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x v="1430"/>
    <n v="22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x v="1431"/>
    <n v="6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x v="1432"/>
    <n v="35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x v="1433"/>
    <n v="3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x v="1434"/>
    <n v="3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x v="1435"/>
    <n v="6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x v="1436"/>
    <n v="3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x v="1437"/>
    <n v="3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x v="1438"/>
    <n v="55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x v="1439"/>
    <n v="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x v="1440"/>
    <n v="30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x v="1441"/>
    <n v="2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x v="1442"/>
    <n v="25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x v="1443"/>
    <n v="3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x v="1444"/>
    <n v="19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x v="1445"/>
    <n v="1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x v="1446"/>
    <n v="14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x v="1447"/>
    <n v="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x v="1448"/>
    <n v="25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x v="1449"/>
    <n v="4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x v="1450"/>
    <n v="3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x v="1451"/>
    <n v="22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x v="1452"/>
    <n v="11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x v="1453"/>
    <n v="3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x v="1454"/>
    <n v="14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x v="1455"/>
    <n v="25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x v="1456"/>
    <n v="30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x v="1457"/>
    <n v="3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x v="1458"/>
    <n v="3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x v="1459"/>
    <n v="3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x v="1460"/>
    <n v="30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x v="1461"/>
    <n v="3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x v="1462"/>
    <n v="2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x v="1463"/>
    <n v="3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x v="1464"/>
    <n v="3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x v="1465"/>
    <n v="45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x v="1466"/>
    <n v="6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x v="1467"/>
    <n v="3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x v="1468"/>
    <n v="3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x v="1469"/>
    <n v="4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x v="1470"/>
    <n v="3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x v="1471"/>
    <n v="30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x v="1472"/>
    <n v="3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x v="1473"/>
    <n v="31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x v="1474"/>
    <n v="3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x v="1475"/>
    <n v="3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x v="1476"/>
    <n v="56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x v="1477"/>
    <n v="30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x v="1478"/>
    <n v="30"/>
    <x v="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x v="1479"/>
    <n v="35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x v="1480"/>
    <n v="3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x v="1481"/>
    <n v="21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x v="1482"/>
    <n v="47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x v="1483"/>
    <n v="23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x v="1484"/>
    <n v="47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x v="1485"/>
    <n v="3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x v="1486"/>
    <n v="30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x v="1487"/>
    <n v="63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x v="1488"/>
    <n v="3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x v="1489"/>
    <n v="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x v="1490"/>
    <n v="3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x v="1491"/>
    <n v="15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x v="892"/>
    <n v="3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x v="1492"/>
    <n v="31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x v="1493"/>
    <n v="35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x v="1494"/>
    <n v="1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x v="1495"/>
    <n v="22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x v="1496"/>
    <n v="32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x v="1497"/>
    <n v="22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x v="1498"/>
    <n v="3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x v="1499"/>
    <n v="34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x v="1500"/>
    <n v="32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x v="1501"/>
    <n v="3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x v="1502"/>
    <n v="5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x v="1503"/>
    <n v="6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x v="1504"/>
    <n v="3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x v="1505"/>
    <n v="30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x v="1506"/>
    <n v="6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x v="1507"/>
    <n v="10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x v="1508"/>
    <n v="60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x v="1509"/>
    <n v="15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x v="1510"/>
    <n v="3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x v="1511"/>
    <n v="2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x v="1512"/>
    <n v="52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x v="1513"/>
    <n v="30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x v="1514"/>
    <n v="3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x v="1515"/>
    <n v="3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x v="1516"/>
    <n v="4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x v="1517"/>
    <n v="30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x v="1518"/>
    <n v="30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x v="1519"/>
    <n v="23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x v="1520"/>
    <n v="29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x v="1521"/>
    <n v="2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x v="1522"/>
    <n v="4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x v="1523"/>
    <n v="46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x v="1524"/>
    <n v="30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x v="1525"/>
    <n v="3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x v="1526"/>
    <n v="3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x v="1527"/>
    <n v="15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x v="1528"/>
    <n v="29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x v="1529"/>
    <n v="1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x v="1530"/>
    <n v="3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x v="1531"/>
    <n v="3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x v="1532"/>
    <n v="35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x v="1533"/>
    <n v="3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40"/>
    <x v="1534"/>
    <n v="6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1"/>
    <x v="1535"/>
    <n v="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2"/>
    <x v="1536"/>
    <n v="58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3"/>
    <x v="1537"/>
    <n v="3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x v="1538"/>
    <n v="32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5"/>
    <x v="1539"/>
    <n v="6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6"/>
    <x v="1540"/>
    <n v="3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7"/>
    <x v="1541"/>
    <n v="42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8"/>
    <x v="1542"/>
    <n v="32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9"/>
    <x v="1543"/>
    <n v="14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0"/>
    <x v="1544"/>
    <n v="29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1"/>
    <x v="1545"/>
    <n v="3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2"/>
    <x v="1546"/>
    <n v="38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3"/>
    <x v="1547"/>
    <n v="78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4"/>
    <x v="1548"/>
    <n v="3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5"/>
    <x v="1549"/>
    <n v="3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6"/>
    <x v="1550"/>
    <n v="3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7"/>
    <x v="1551"/>
    <n v="2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8"/>
    <x v="1552"/>
    <n v="35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9"/>
    <x v="1553"/>
    <n v="43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60"/>
    <x v="1554"/>
    <n v="3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1"/>
    <x v="1555"/>
    <n v="42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2"/>
    <x v="1556"/>
    <n v="3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3"/>
    <x v="1557"/>
    <n v="18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x v="1558"/>
    <n v="30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5"/>
    <x v="1559"/>
    <n v="32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6"/>
    <x v="1560"/>
    <n v="30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7"/>
    <x v="1561"/>
    <n v="30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8"/>
    <x v="1562"/>
    <n v="30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9"/>
    <x v="1563"/>
    <n v="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70"/>
    <x v="1564"/>
    <n v="3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1"/>
    <x v="1565"/>
    <n v="34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2"/>
    <x v="1566"/>
    <n v="34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3"/>
    <x v="1567"/>
    <n v="4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4"/>
    <x v="1568"/>
    <n v="45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5"/>
    <x v="1569"/>
    <n v="22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6"/>
    <x v="1570"/>
    <n v="3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7"/>
    <x v="1571"/>
    <n v="3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8"/>
    <x v="1572"/>
    <n v="2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9"/>
    <x v="1573"/>
    <n v="45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x v="1574"/>
    <n v="6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1"/>
    <x v="1575"/>
    <n v="30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2"/>
    <x v="1576"/>
    <n v="21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3"/>
    <x v="1577"/>
    <n v="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4"/>
    <x v="1578"/>
    <n v="44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5"/>
    <x v="1579"/>
    <n v="3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6"/>
    <x v="1580"/>
    <n v="3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7"/>
    <x v="1581"/>
    <n v="36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8"/>
    <x v="1582"/>
    <n v="3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9"/>
    <x v="1583"/>
    <n v="36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90"/>
    <x v="1584"/>
    <n v="5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1"/>
    <x v="1585"/>
    <n v="3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2"/>
    <x v="1586"/>
    <n v="35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3"/>
    <x v="1587"/>
    <n v="33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4"/>
    <x v="1588"/>
    <n v="26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5"/>
    <x v="1589"/>
    <n v="17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6"/>
    <x v="1590"/>
    <n v="22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7"/>
    <x v="1591"/>
    <n v="30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8"/>
    <x v="1592"/>
    <n v="1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9"/>
    <x v="1593"/>
    <n v="3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600"/>
    <x v="1594"/>
    <n v="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1"/>
    <x v="1595"/>
    <n v="30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2"/>
    <x v="1596"/>
    <n v="18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3"/>
    <x v="1300"/>
    <n v="27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4"/>
    <x v="1597"/>
    <n v="79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5"/>
    <x v="1598"/>
    <n v="30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6"/>
    <x v="1599"/>
    <n v="15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7"/>
    <x v="1600"/>
    <n v="30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8"/>
    <x v="1601"/>
    <n v="2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9"/>
    <x v="1602"/>
    <n v="30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0"/>
    <x v="1603"/>
    <n v="3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1"/>
    <x v="1604"/>
    <n v="15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2"/>
    <x v="1605"/>
    <n v="30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3"/>
    <x v="1606"/>
    <n v="23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4"/>
    <x v="1138"/>
    <n v="21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x v="1607"/>
    <n v="2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6"/>
    <x v="1608"/>
    <n v="24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7"/>
    <x v="1609"/>
    <n v="2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8"/>
    <x v="1610"/>
    <n v="17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9"/>
    <x v="1611"/>
    <n v="39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20"/>
    <x v="1612"/>
    <n v="6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1"/>
    <x v="1613"/>
    <n v="3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2"/>
    <x v="1614"/>
    <n v="34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3"/>
    <x v="1615"/>
    <n v="57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4"/>
    <x v="1616"/>
    <n v="3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5"/>
    <x v="1617"/>
    <n v="18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6"/>
    <x v="1618"/>
    <n v="2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7"/>
    <x v="1619"/>
    <n v="61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x v="1620"/>
    <n v="3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x v="1621"/>
    <n v="3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x v="1622"/>
    <n v="29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x v="1623"/>
    <n v="28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x v="1624"/>
    <n v="3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x v="1625"/>
    <n v="3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x v="1626"/>
    <n v="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x v="1627"/>
    <n v="32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x v="1628"/>
    <n v="3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x v="1629"/>
    <n v="3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x v="1630"/>
    <n v="3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x v="1631"/>
    <n v="3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x v="1632"/>
    <n v="3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x v="1633"/>
    <n v="3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x v="1634"/>
    <n v="35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x v="1635"/>
    <n v="3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x v="1636"/>
    <n v="45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x v="1637"/>
    <n v="31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x v="1638"/>
    <n v="21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x v="1639"/>
    <n v="42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x v="1640"/>
    <n v="4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x v="1641"/>
    <n v="30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x v="1642"/>
    <n v="3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x v="1643"/>
    <n v="31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x v="1644"/>
    <n v="31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x v="1645"/>
    <n v="3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x v="1646"/>
    <n v="3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x v="1647"/>
    <n v="29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x v="1648"/>
    <n v="22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x v="1649"/>
    <n v="32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x v="1650"/>
    <n v="6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x v="1651"/>
    <n v="3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x v="1652"/>
    <n v="3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x v="1653"/>
    <n v="34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x v="1654"/>
    <n v="2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x v="1655"/>
    <n v="3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x v="1656"/>
    <n v="61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x v="1657"/>
    <n v="31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x v="1658"/>
    <n v="4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x v="1659"/>
    <n v="3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x v="1660"/>
    <n v="3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x v="1661"/>
    <n v="45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x v="1662"/>
    <n v="4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x v="1663"/>
    <n v="31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x v="1664"/>
    <n v="3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x v="1665"/>
    <n v="3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x v="1666"/>
    <n v="6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x v="1667"/>
    <n v="2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x v="1668"/>
    <n v="3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x v="1669"/>
    <n v="3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x v="1670"/>
    <n v="35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x v="1671"/>
    <n v="3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x v="1672"/>
    <n v="3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x v="1673"/>
    <n v="29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x v="1674"/>
    <n v="26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x v="1675"/>
    <n v="58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x v="1676"/>
    <n v="1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x v="1677"/>
    <n v="60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x v="1678"/>
    <n v="3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x v="1679"/>
    <n v="3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x v="1680"/>
    <n v="31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x v="1681"/>
    <n v="3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x v="1682"/>
    <n v="30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x v="1683"/>
    <n v="2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x v="1684"/>
    <n v="16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x v="1685"/>
    <n v="3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x v="1686"/>
    <n v="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x v="1687"/>
    <n v="30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x v="1688"/>
    <n v="17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x v="1689"/>
    <n v="3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x v="1690"/>
    <n v="30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x v="1691"/>
    <n v="2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x v="1692"/>
    <n v="15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x v="1693"/>
    <n v="35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x v="1694"/>
    <n v="32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x v="1695"/>
    <n v="35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x v="1452"/>
    <n v="26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x v="1696"/>
    <n v="11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x v="1697"/>
    <n v="25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x v="1698"/>
    <n v="3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x v="1699"/>
    <n v="3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x v="1700"/>
    <n v="31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x v="1701"/>
    <n v="35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x v="1702"/>
    <n v="31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x v="1703"/>
    <n v="35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x v="1704"/>
    <n v="3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x v="1705"/>
    <n v="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x v="1706"/>
    <n v="18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x v="1707"/>
    <n v="30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x v="1708"/>
    <n v="15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x v="1709"/>
    <n v="51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x v="1710"/>
    <n v="40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x v="1711"/>
    <n v="45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x v="1712"/>
    <n v="3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x v="1713"/>
    <n v="16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x v="1714"/>
    <n v="3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x v="1715"/>
    <n v="17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5"/>
    <x v="1716"/>
    <n v="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6"/>
    <x v="1717"/>
    <n v="27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7"/>
    <x v="1718"/>
    <n v="3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8"/>
    <x v="1719"/>
    <n v="15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x v="1720"/>
    <n v="4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x v="1721"/>
    <n v="33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x v="1722"/>
    <n v="3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2"/>
    <x v="1723"/>
    <n v="59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3"/>
    <x v="1724"/>
    <n v="3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4"/>
    <x v="1725"/>
    <n v="30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5"/>
    <x v="1726"/>
    <n v="31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6"/>
    <x v="1727"/>
    <n v="32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x v="1728"/>
    <n v="45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8"/>
    <x v="1729"/>
    <n v="4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9"/>
    <x v="1730"/>
    <n v="48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40"/>
    <x v="1731"/>
    <n v="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x v="1732"/>
    <n v="3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2"/>
    <x v="1733"/>
    <n v="3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x v="1734"/>
    <n v="31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4"/>
    <x v="1735"/>
    <n v="3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5"/>
    <x v="1736"/>
    <n v="30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6"/>
    <x v="1737"/>
    <n v="1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7"/>
    <x v="1738"/>
    <n v="3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8"/>
    <x v="1739"/>
    <n v="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9"/>
    <x v="1740"/>
    <n v="21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50"/>
    <x v="1741"/>
    <n v="3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1"/>
    <x v="1742"/>
    <n v="3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2"/>
    <x v="1743"/>
    <n v="3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3"/>
    <x v="1744"/>
    <n v="3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4"/>
    <x v="1745"/>
    <n v="3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5"/>
    <x v="1746"/>
    <n v="30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6"/>
    <x v="1747"/>
    <n v="3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7"/>
    <x v="1748"/>
    <n v="38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8"/>
    <x v="1749"/>
    <n v="33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9"/>
    <x v="1750"/>
    <n v="3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0"/>
    <x v="1751"/>
    <n v="29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1"/>
    <x v="1752"/>
    <n v="3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2"/>
    <x v="1753"/>
    <n v="32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3"/>
    <x v="1754"/>
    <n v="21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4"/>
    <x v="1755"/>
    <n v="15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5"/>
    <x v="1756"/>
    <n v="60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6"/>
    <x v="1757"/>
    <n v="30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7"/>
    <x v="1758"/>
    <n v="3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8"/>
    <x v="1759"/>
    <n v="33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9"/>
    <x v="1760"/>
    <n v="3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0"/>
    <x v="1761"/>
    <n v="35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1"/>
    <x v="1762"/>
    <n v="22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2"/>
    <x v="1763"/>
    <n v="31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3"/>
    <x v="1764"/>
    <n v="33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4"/>
    <x v="1765"/>
    <n v="32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5"/>
    <x v="1766"/>
    <n v="41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6"/>
    <x v="1767"/>
    <n v="3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7"/>
    <x v="1768"/>
    <n v="23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8"/>
    <x v="1769"/>
    <n v="3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9"/>
    <x v="1770"/>
    <n v="25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80"/>
    <x v="1771"/>
    <n v="6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1"/>
    <x v="1772"/>
    <n v="3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2"/>
    <x v="1773"/>
    <n v="3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3"/>
    <x v="1774"/>
    <n v="28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4"/>
    <x v="1775"/>
    <n v="60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5"/>
    <x v="1776"/>
    <n v="35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6"/>
    <x v="1777"/>
    <n v="31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7"/>
    <x v="1778"/>
    <n v="3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8"/>
    <x v="1779"/>
    <n v="3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9"/>
    <x v="1780"/>
    <n v="30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x v="1781"/>
    <n v="3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1"/>
    <x v="1782"/>
    <n v="29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2"/>
    <x v="1783"/>
    <n v="4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3"/>
    <x v="1784"/>
    <n v="31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4"/>
    <x v="1785"/>
    <n v="23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5"/>
    <x v="1786"/>
    <n v="3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6"/>
    <x v="1787"/>
    <n v="19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7"/>
    <x v="1788"/>
    <n v="3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8"/>
    <x v="1789"/>
    <n v="31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9"/>
    <x v="1790"/>
    <n v="21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800"/>
    <x v="1791"/>
    <n v="60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1"/>
    <x v="1792"/>
    <n v="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2"/>
    <x v="1793"/>
    <n v="23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3"/>
    <x v="1794"/>
    <n v="3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4"/>
    <x v="1795"/>
    <n v="28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5"/>
    <x v="1796"/>
    <n v="3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6"/>
    <x v="1797"/>
    <n v="3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7"/>
    <x v="1798"/>
    <n v="18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8"/>
    <x v="1799"/>
    <n v="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9"/>
    <x v="1800"/>
    <n v="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10"/>
    <x v="1801"/>
    <n v="30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1"/>
    <x v="1802"/>
    <n v="9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2"/>
    <x v="1803"/>
    <n v="1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3"/>
    <x v="1804"/>
    <n v="3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4"/>
    <x v="1805"/>
    <n v="30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5"/>
    <x v="1806"/>
    <n v="3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6"/>
    <x v="1807"/>
    <n v="31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7"/>
    <x v="1808"/>
    <n v="23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8"/>
    <x v="1809"/>
    <n v="22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9"/>
    <x v="1810"/>
    <n v="36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0"/>
    <x v="1811"/>
    <n v="22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1"/>
    <x v="1812"/>
    <n v="34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2"/>
    <x v="1813"/>
    <n v="3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3"/>
    <x v="1814"/>
    <n v="1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4"/>
    <x v="1815"/>
    <n v="6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5"/>
    <x v="1816"/>
    <n v="2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6"/>
    <x v="1817"/>
    <n v="3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7"/>
    <x v="1818"/>
    <n v="6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8"/>
    <x v="1819"/>
    <n v="61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9"/>
    <x v="1820"/>
    <n v="1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30"/>
    <x v="1821"/>
    <n v="31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1"/>
    <x v="1822"/>
    <n v="29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2"/>
    <x v="1823"/>
    <n v="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3"/>
    <x v="1824"/>
    <n v="25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4"/>
    <x v="1825"/>
    <n v="31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5"/>
    <x v="525"/>
    <n v="22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6"/>
    <x v="1826"/>
    <n v="23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7"/>
    <x v="1827"/>
    <n v="2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8"/>
    <x v="1828"/>
    <n v="6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9"/>
    <x v="1829"/>
    <n v="3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40"/>
    <x v="1830"/>
    <n v="3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1"/>
    <x v="1831"/>
    <n v="51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2"/>
    <x v="1832"/>
    <n v="16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3"/>
    <x v="1833"/>
    <n v="30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x v="1834"/>
    <n v="3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x v="1835"/>
    <n v="45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6"/>
    <x v="1836"/>
    <n v="4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7"/>
    <x v="1837"/>
    <n v="29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8"/>
    <x v="1838"/>
    <n v="4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9"/>
    <x v="1839"/>
    <n v="37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50"/>
    <x v="1840"/>
    <n v="30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1"/>
    <x v="1841"/>
    <n v="35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2"/>
    <x v="1842"/>
    <n v="24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3"/>
    <x v="1843"/>
    <n v="33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4"/>
    <x v="1844"/>
    <n v="30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x v="1845"/>
    <n v="3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6"/>
    <x v="1846"/>
    <n v="30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7"/>
    <x v="1847"/>
    <n v="3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8"/>
    <x v="1848"/>
    <n v="30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9"/>
    <x v="1849"/>
    <n v="29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60"/>
    <x v="1850"/>
    <n v="30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1"/>
    <x v="1851"/>
    <n v="36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2"/>
    <x v="1852"/>
    <n v="3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3"/>
    <x v="1853"/>
    <n v="3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4"/>
    <x v="1854"/>
    <n v="3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x v="1855"/>
    <n v="31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6"/>
    <x v="1856"/>
    <n v="2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7"/>
    <x v="1857"/>
    <n v="3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8"/>
    <x v="1430"/>
    <n v="45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9"/>
    <x v="1858"/>
    <n v="34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0"/>
    <x v="1859"/>
    <n v="3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1"/>
    <x v="1860"/>
    <n v="35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2"/>
    <x v="1861"/>
    <n v="6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3"/>
    <x v="1862"/>
    <n v="3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4"/>
    <x v="1863"/>
    <n v="3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5"/>
    <x v="1864"/>
    <n v="45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6"/>
    <x v="1865"/>
    <n v="3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7"/>
    <x v="1866"/>
    <n v="3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8"/>
    <x v="1867"/>
    <n v="3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9"/>
    <x v="1868"/>
    <n v="39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0"/>
    <x v="1869"/>
    <n v="3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1"/>
    <x v="1870"/>
    <n v="3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2"/>
    <x v="1871"/>
    <n v="3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3"/>
    <x v="1872"/>
    <n v="4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4"/>
    <x v="1873"/>
    <n v="3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5"/>
    <x v="1874"/>
    <n v="3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6"/>
    <x v="1875"/>
    <n v="22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7"/>
    <x v="1876"/>
    <n v="4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8"/>
    <x v="1877"/>
    <n v="46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9"/>
    <x v="1878"/>
    <n v="34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90"/>
    <x v="1879"/>
    <n v="30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1"/>
    <x v="1880"/>
    <n v="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2"/>
    <x v="1881"/>
    <n v="3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3"/>
    <x v="1882"/>
    <n v="3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4"/>
    <x v="1883"/>
    <n v="90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5"/>
    <x v="1884"/>
    <n v="49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6"/>
    <x v="1885"/>
    <n v="50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7"/>
    <x v="1886"/>
    <n v="19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8"/>
    <x v="1887"/>
    <n v="3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9"/>
    <x v="1888"/>
    <n v="56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00"/>
    <x v="1889"/>
    <n v="6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1"/>
    <x v="1890"/>
    <n v="57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2"/>
    <x v="1891"/>
    <n v="41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3"/>
    <x v="1892"/>
    <n v="4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4"/>
    <x v="1893"/>
    <n v="60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5"/>
    <x v="1894"/>
    <n v="26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6"/>
    <x v="261"/>
    <n v="42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7"/>
    <x v="1895"/>
    <n v="1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8"/>
    <x v="1896"/>
    <n v="21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9"/>
    <x v="1897"/>
    <n v="15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10"/>
    <x v="1898"/>
    <n v="1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1"/>
    <x v="1899"/>
    <n v="3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2"/>
    <x v="1900"/>
    <n v="38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3"/>
    <x v="1901"/>
    <n v="3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4"/>
    <x v="1902"/>
    <n v="25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5"/>
    <x v="1903"/>
    <n v="30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6"/>
    <x v="1904"/>
    <n v="30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7"/>
    <x v="1905"/>
    <n v="2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8"/>
    <x v="1906"/>
    <n v="3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9"/>
    <x v="1907"/>
    <n v="14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20"/>
    <x v="1908"/>
    <n v="3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1"/>
    <x v="1909"/>
    <n v="3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2"/>
    <x v="1910"/>
    <n v="31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3"/>
    <x v="1911"/>
    <n v="4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4"/>
    <x v="1912"/>
    <n v="3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5"/>
    <x v="1913"/>
    <n v="30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6"/>
    <x v="1914"/>
    <n v="1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7"/>
    <x v="1915"/>
    <n v="3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8"/>
    <x v="1916"/>
    <n v="3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9"/>
    <x v="1917"/>
    <n v="3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30"/>
    <x v="1918"/>
    <n v="3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x v="1919"/>
    <n v="31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2"/>
    <x v="1920"/>
    <n v="45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3"/>
    <x v="1921"/>
    <n v="3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4"/>
    <x v="1922"/>
    <n v="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x v="1923"/>
    <n v="59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6"/>
    <x v="1924"/>
    <n v="21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7"/>
    <x v="1925"/>
    <n v="2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8"/>
    <x v="1926"/>
    <n v="34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9"/>
    <x v="1927"/>
    <n v="30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40"/>
    <x v="1928"/>
    <n v="2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1"/>
    <x v="1929"/>
    <n v="3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2"/>
    <x v="1930"/>
    <n v="30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3"/>
    <x v="1931"/>
    <n v="14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4"/>
    <x v="1932"/>
    <n v="3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5"/>
    <x v="1933"/>
    <n v="3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6"/>
    <x v="1934"/>
    <n v="60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7"/>
    <x v="1935"/>
    <n v="3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8"/>
    <x v="1936"/>
    <n v="29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9"/>
    <x v="1937"/>
    <n v="35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50"/>
    <x v="1938"/>
    <n v="3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1"/>
    <x v="1939"/>
    <n v="3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2"/>
    <x v="1940"/>
    <n v="30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3"/>
    <x v="1941"/>
    <n v="3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4"/>
    <x v="1942"/>
    <n v="3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5"/>
    <x v="1943"/>
    <n v="3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6"/>
    <x v="1944"/>
    <n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7"/>
    <x v="1945"/>
    <n v="2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8"/>
    <x v="1946"/>
    <n v="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9"/>
    <x v="1947"/>
    <n v="3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60"/>
    <x v="1948"/>
    <n v="21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1"/>
    <x v="1949"/>
    <n v="5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2"/>
    <x v="1950"/>
    <n v="6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3"/>
    <x v="1951"/>
    <n v="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4"/>
    <x v="1952"/>
    <n v="3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5"/>
    <x v="1953"/>
    <n v="3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6"/>
    <x v="1954"/>
    <n v="3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7"/>
    <x v="1955"/>
    <n v="3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8"/>
    <x v="1956"/>
    <n v="34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9"/>
    <x v="1957"/>
    <n v="30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0"/>
    <x v="1958"/>
    <n v="26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1"/>
    <x v="1959"/>
    <n v="31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2"/>
    <x v="1960"/>
    <n v="3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3"/>
    <x v="1961"/>
    <n v="39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4"/>
    <x v="1962"/>
    <n v="3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x v="1963"/>
    <n v="1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6"/>
    <x v="1964"/>
    <n v="2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7"/>
    <x v="1965"/>
    <n v="3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8"/>
    <x v="1966"/>
    <n v="3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9"/>
    <x v="1967"/>
    <n v="3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0"/>
    <x v="1968"/>
    <n v="23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1"/>
    <x v="1969"/>
    <n v="3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2"/>
    <x v="1970"/>
    <n v="3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3"/>
    <x v="1971"/>
    <n v="3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4"/>
    <x v="1972"/>
    <n v="2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5"/>
    <x v="1973"/>
    <n v="47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6"/>
    <x v="1974"/>
    <n v="33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7"/>
    <x v="1975"/>
    <n v="1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8"/>
    <x v="1976"/>
    <n v="35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9"/>
    <x v="1977"/>
    <n v="6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90"/>
    <x v="1978"/>
    <n v="47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1"/>
    <x v="1979"/>
    <n v="20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2"/>
    <x v="1980"/>
    <n v="14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3"/>
    <x v="1981"/>
    <n v="3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4"/>
    <x v="1982"/>
    <n v="38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5"/>
    <x v="1983"/>
    <n v="60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6"/>
    <x v="1984"/>
    <n v="3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7"/>
    <x v="1985"/>
    <n v="27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8"/>
    <x v="1986"/>
    <n v="2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9"/>
    <x v="1987"/>
    <n v="11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x v="1988"/>
    <n v="15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1"/>
    <x v="1989"/>
    <n v="2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x v="1990"/>
    <n v="34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x v="1991"/>
    <n v="3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x v="1992"/>
    <n v="3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x v="1993"/>
    <n v="38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x v="1994"/>
    <n v="42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x v="1995"/>
    <n v="3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x v="1996"/>
    <n v="30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x v="1997"/>
    <n v="33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x v="1998"/>
    <n v="32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x v="1999"/>
    <n v="3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x v="2000"/>
    <n v="35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x v="2001"/>
    <n v="25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x v="2002"/>
    <n v="30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x v="2003"/>
    <n v="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x v="2004"/>
    <n v="30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x v="2005"/>
    <n v="4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x v="2006"/>
    <n v="33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x v="2007"/>
    <n v="35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x v="2008"/>
    <n v="12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x v="2009"/>
    <n v="3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x v="2010"/>
    <n v="4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x v="2011"/>
    <n v="45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x v="2012"/>
    <n v="3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x v="2013"/>
    <n v="37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x v="2014"/>
    <n v="60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x v="2015"/>
    <n v="28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x v="2016"/>
    <n v="35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x v="2017"/>
    <n v="30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x v="2018"/>
    <n v="26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x v="2019"/>
    <n v="32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x v="2020"/>
    <n v="6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x v="2021"/>
    <n v="30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x v="2022"/>
    <n v="29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x v="2023"/>
    <n v="6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x v="2024"/>
    <n v="30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x v="2025"/>
    <n v="3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x v="2026"/>
    <n v="31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x v="2027"/>
    <n v="34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x v="2028"/>
    <n v="30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x v="2029"/>
    <n v="3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x v="2030"/>
    <n v="29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x v="2031"/>
    <n v="23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x v="2032"/>
    <n v="30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x v="2033"/>
    <n v="4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x v="2034"/>
    <n v="38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x v="2035"/>
    <n v="3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x v="2036"/>
    <n v="30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x v="2037"/>
    <n v="3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x v="2038"/>
    <n v="2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x v="2039"/>
    <n v="2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x v="2040"/>
    <n v="18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x v="2041"/>
    <n v="3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x v="2042"/>
    <n v="28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x v="2043"/>
    <n v="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x v="2044"/>
    <n v="30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x v="2045"/>
    <n v="3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x v="2046"/>
    <n v="45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x v="2047"/>
    <n v="2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x v="2048"/>
    <n v="36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x v="2049"/>
    <n v="2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x v="2050"/>
    <n v="3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x v="2051"/>
    <n v="6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x v="2052"/>
    <n v="22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x v="2053"/>
    <n v="9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x v="2054"/>
    <n v="2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x v="2055"/>
    <n v="3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x v="2056"/>
    <n v="34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x v="2057"/>
    <n v="6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x v="2058"/>
    <n v="32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x v="2059"/>
    <n v="3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x v="2060"/>
    <n v="2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x v="2061"/>
    <n v="6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x v="2062"/>
    <n v="30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x v="2063"/>
    <n v="4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x v="2064"/>
    <n v="3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x v="2065"/>
    <n v="3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x v="2066"/>
    <n v="7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x v="2067"/>
    <n v="24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x v="2068"/>
    <n v="2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x v="2069"/>
    <n v="3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x v="2070"/>
    <n v="4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x v="2071"/>
    <n v="3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x v="2072"/>
    <n v="3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x v="2073"/>
    <n v="30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x v="2074"/>
    <n v="2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x v="2075"/>
    <n v="3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x v="2076"/>
    <n v="6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x v="2077"/>
    <n v="13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x v="2078"/>
    <n v="1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x v="2079"/>
    <n v="3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x v="2080"/>
    <n v="29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x v="2081"/>
    <n v="31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x v="2082"/>
    <n v="25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x v="2083"/>
    <n v="3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x v="2084"/>
    <n v="22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x v="2085"/>
    <n v="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x v="2086"/>
    <n v="6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x v="2087"/>
    <n v="30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x v="2088"/>
    <n v="25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x v="2089"/>
    <n v="35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x v="2090"/>
    <n v="3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x v="2091"/>
    <n v="16"/>
    <x v="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4"/>
    <x v="2092"/>
    <n v="3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5"/>
    <x v="2093"/>
    <n v="3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6"/>
    <x v="2094"/>
    <n v="60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7"/>
    <x v="2095"/>
    <n v="28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8"/>
    <x v="2096"/>
    <n v="3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9"/>
    <x v="2097"/>
    <n v="24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10"/>
    <x v="2098"/>
    <n v="28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1"/>
    <x v="2099"/>
    <n v="6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2"/>
    <x v="2100"/>
    <n v="24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3"/>
    <x v="2101"/>
    <n v="32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4"/>
    <x v="2102"/>
    <n v="60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5"/>
    <x v="2103"/>
    <n v="3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6"/>
    <x v="2104"/>
    <n v="45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7"/>
    <x v="2105"/>
    <n v="3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8"/>
    <x v="2106"/>
    <n v="31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9"/>
    <x v="2107"/>
    <n v="6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20"/>
    <x v="2108"/>
    <n v="3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1"/>
    <x v="2109"/>
    <n v="30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2"/>
    <x v="2110"/>
    <n v="3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3"/>
    <x v="2111"/>
    <n v="28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4"/>
    <x v="2112"/>
    <n v="51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5"/>
    <x v="2113"/>
    <n v="3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6"/>
    <x v="2114"/>
    <n v="2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7"/>
    <x v="2115"/>
    <n v="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8"/>
    <x v="2116"/>
    <n v="44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9"/>
    <x v="2117"/>
    <n v="30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30"/>
    <x v="2118"/>
    <n v="4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1"/>
    <x v="2119"/>
    <n v="29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2"/>
    <x v="2120"/>
    <n v="30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3"/>
    <x v="2121"/>
    <n v="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4"/>
    <x v="2122"/>
    <n v="6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5"/>
    <x v="2123"/>
    <n v="3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6"/>
    <x v="2124"/>
    <n v="2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7"/>
    <x v="2125"/>
    <n v="14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8"/>
    <x v="2126"/>
    <n v="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9"/>
    <x v="2127"/>
    <n v="2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40"/>
    <x v="2128"/>
    <n v="2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1"/>
    <x v="2129"/>
    <n v="3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2"/>
    <x v="2130"/>
    <n v="4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3"/>
    <x v="2131"/>
    <n v="20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4"/>
    <x v="2132"/>
    <n v="2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5"/>
    <x v="2133"/>
    <n v="3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6"/>
    <x v="2134"/>
    <n v="3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7"/>
    <x v="1566"/>
    <n v="29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8"/>
    <x v="2135"/>
    <n v="19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9"/>
    <x v="2136"/>
    <n v="45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50"/>
    <x v="2137"/>
    <n v="33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1"/>
    <x v="2138"/>
    <n v="3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2"/>
    <x v="2139"/>
    <n v="2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3"/>
    <x v="2140"/>
    <n v="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4"/>
    <x v="2141"/>
    <n v="3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5"/>
    <x v="2142"/>
    <n v="3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6"/>
    <x v="2143"/>
    <n v="3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7"/>
    <x v="2144"/>
    <n v="3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8"/>
    <x v="2145"/>
    <n v="7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9"/>
    <x v="2146"/>
    <n v="3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60"/>
    <x v="2147"/>
    <n v="6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1"/>
    <x v="2148"/>
    <n v="6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2"/>
    <x v="370"/>
    <n v="79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3"/>
    <x v="2149"/>
    <n v="4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4"/>
    <x v="2150"/>
    <n v="32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5"/>
    <x v="2151"/>
    <n v="3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6"/>
    <x v="2152"/>
    <n v="30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7"/>
    <x v="2153"/>
    <n v="1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8"/>
    <x v="2154"/>
    <n v="39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9"/>
    <x v="2155"/>
    <n v="30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0"/>
    <x v="2156"/>
    <n v="2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1"/>
    <x v="2157"/>
    <n v="30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2"/>
    <x v="2158"/>
    <n v="10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3"/>
    <x v="2159"/>
    <n v="45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4"/>
    <x v="2160"/>
    <n v="14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5"/>
    <x v="2161"/>
    <n v="5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6"/>
    <x v="2162"/>
    <n v="30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7"/>
    <x v="2163"/>
    <n v="3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x v="2164"/>
    <n v="21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9"/>
    <x v="2165"/>
    <n v="54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80"/>
    <x v="2166"/>
    <n v="12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1"/>
    <x v="929"/>
    <n v="29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2"/>
    <x v="2167"/>
    <n v="30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3"/>
    <x v="2168"/>
    <n v="3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4"/>
    <x v="2169"/>
    <n v="3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5"/>
    <x v="2170"/>
    <n v="36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6"/>
    <x v="2171"/>
    <n v="14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7"/>
    <x v="2172"/>
    <n v="15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8"/>
    <x v="2173"/>
    <n v="3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9"/>
    <x v="2174"/>
    <n v="28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90"/>
    <x v="2175"/>
    <n v="3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1"/>
    <x v="2176"/>
    <n v="2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2"/>
    <x v="2177"/>
    <n v="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3"/>
    <x v="2178"/>
    <n v="1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4"/>
    <x v="2179"/>
    <n v="3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5"/>
    <x v="2180"/>
    <n v="61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6"/>
    <x v="2181"/>
    <n v="18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7"/>
    <x v="2182"/>
    <n v="30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x v="2183"/>
    <n v="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x v="2184"/>
    <n v="3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x v="2185"/>
    <n v="2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x v="2186"/>
    <n v="35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x v="2187"/>
    <n v="36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x v="2188"/>
    <n v="38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x v="2189"/>
    <n v="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x v="2190"/>
    <n v="4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x v="2191"/>
    <n v="2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x v="2192"/>
    <n v="3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8"/>
    <x v="2193"/>
    <n v="3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9"/>
    <x v="2194"/>
    <n v="17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10"/>
    <x v="2195"/>
    <n v="2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x v="2196"/>
    <n v="3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x v="2197"/>
    <n v="4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x v="2198"/>
    <n v="4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x v="2199"/>
    <n v="32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5"/>
    <x v="2200"/>
    <n v="4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6"/>
    <x v="2201"/>
    <n v="3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7"/>
    <x v="2202"/>
    <n v="3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8"/>
    <x v="2203"/>
    <n v="3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9"/>
    <x v="2204"/>
    <n v="3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20"/>
    <x v="2205"/>
    <n v="30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x v="2206"/>
    <n v="3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x v="2207"/>
    <n v="38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x v="2208"/>
    <n v="30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4"/>
    <x v="2209"/>
    <n v="45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5"/>
    <x v="2210"/>
    <n v="3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x v="2211"/>
    <n v="21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x v="2212"/>
    <n v="30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x v="2213"/>
    <n v="5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x v="2214"/>
    <n v="27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x v="2215"/>
    <n v="30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x v="2216"/>
    <n v="38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x v="2217"/>
    <n v="4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x v="2218"/>
    <n v="3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x v="2219"/>
    <n v="18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x v="2220"/>
    <n v="21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x v="2221"/>
    <n v="3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7"/>
    <x v="2222"/>
    <n v="30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x v="2223"/>
    <n v="34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x v="2224"/>
    <n v="46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x v="2225"/>
    <n v="3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x v="2226"/>
    <n v="3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x v="2227"/>
    <n v="30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x v="2228"/>
    <n v="37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x v="2229"/>
    <n v="20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x v="2230"/>
    <n v="6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x v="2231"/>
    <n v="35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x v="2232"/>
    <n v="30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x v="2233"/>
    <n v="14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x v="2234"/>
    <n v="3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x v="2235"/>
    <n v="5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x v="2236"/>
    <n v="59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x v="2237"/>
    <n v="3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x v="2238"/>
    <n v="30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x v="2239"/>
    <n v="2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x v="2240"/>
    <n v="6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x v="2241"/>
    <n v="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x v="2242"/>
    <n v="30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x v="2243"/>
    <n v="42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x v="2244"/>
    <n v="3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x v="2245"/>
    <n v="25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x v="2246"/>
    <n v="38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x v="2247"/>
    <n v="23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x v="2248"/>
    <n v="60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x v="2249"/>
    <n v="30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x v="2250"/>
    <n v="29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x v="2251"/>
    <n v="30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x v="2252"/>
    <n v="30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8"/>
    <x v="1189"/>
    <n v="2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x v="2253"/>
    <n v="26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x v="2254"/>
    <n v="33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x v="2255"/>
    <n v="24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2"/>
    <x v="2256"/>
    <n v="3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x v="2257"/>
    <n v="22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x v="2258"/>
    <n v="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x v="2259"/>
    <n v="30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6"/>
    <x v="2260"/>
    <n v="33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x v="2261"/>
    <n v="18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8"/>
    <x v="2262"/>
    <n v="6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x v="2263"/>
    <n v="3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x v="2264"/>
    <n v="4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1"/>
    <x v="2265"/>
    <n v="6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2"/>
    <x v="2266"/>
    <n v="15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3"/>
    <x v="2267"/>
    <n v="37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4"/>
    <x v="2268"/>
    <n v="3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x v="2269"/>
    <n v="3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x v="2270"/>
    <n v="43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x v="2271"/>
    <n v="30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x v="2272"/>
    <n v="3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x v="2273"/>
    <n v="4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x v="2274"/>
    <n v="3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x v="2275"/>
    <n v="60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x v="2276"/>
    <n v="3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x v="2277"/>
    <n v="42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x v="2278"/>
    <n v="29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x v="2279"/>
    <n v="3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x v="2280"/>
    <n v="21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x v="2281"/>
    <n v="47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x v="2282"/>
    <n v="3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x v="2283"/>
    <n v="23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x v="2284"/>
    <n v="55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x v="2285"/>
    <n v="3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x v="2286"/>
    <n v="29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x v="2287"/>
    <n v="2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x v="2288"/>
    <n v="3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x v="2289"/>
    <n v="27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x v="2290"/>
    <n v="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x v="2291"/>
    <n v="87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8"/>
    <x v="2292"/>
    <n v="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9"/>
    <x v="2293"/>
    <n v="40"/>
    <x v="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10"/>
    <x v="2294"/>
    <n v="33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x v="2295"/>
    <n v="25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x v="2296"/>
    <n v="30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x v="2297"/>
    <n v="36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x v="2298"/>
    <n v="3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5"/>
    <x v="2299"/>
    <n v="60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6"/>
    <x v="2300"/>
    <n v="6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7"/>
    <x v="2301"/>
    <n v="30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8"/>
    <x v="2302"/>
    <n v="26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9"/>
    <x v="2303"/>
    <n v="6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0"/>
    <x v="2304"/>
    <n v="3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1"/>
    <x v="2305"/>
    <n v="40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2"/>
    <x v="2306"/>
    <n v="17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x v="2307"/>
    <n v="44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x v="2308"/>
    <n v="3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5"/>
    <x v="2309"/>
    <n v="34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x v="2310"/>
    <n v="3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7"/>
    <x v="2311"/>
    <n v="3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8"/>
    <x v="2312"/>
    <n v="30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9"/>
    <x v="2313"/>
    <n v="5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x v="2314"/>
    <n v="30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x v="2315"/>
    <n v="30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x v="2316"/>
    <n v="33"/>
    <x v="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x v="2317"/>
    <n v="45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x v="2318"/>
    <n v="3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x v="2319"/>
    <n v="6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x v="2320"/>
    <n v="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x v="780"/>
    <n v="2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x v="2321"/>
    <n v="4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x v="2322"/>
    <n v="3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x v="2323"/>
    <n v="1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x v="2324"/>
    <n v="30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x v="2325"/>
    <n v="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x v="2326"/>
    <n v="3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x v="2327"/>
    <n v="45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x v="2328"/>
    <n v="40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x v="2329"/>
    <n v="45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x v="2330"/>
    <n v="6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x v="1694"/>
    <n v="32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x v="2331"/>
    <n v="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x v="2332"/>
    <n v="3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x v="2333"/>
    <n v="3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x v="2334"/>
    <n v="31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x v="2335"/>
    <n v="3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x v="2336"/>
    <n v="21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x v="2337"/>
    <n v="30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x v="2338"/>
    <n v="28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7"/>
    <x v="2339"/>
    <n v="3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x v="2340"/>
    <n v="4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9"/>
    <x v="2341"/>
    <n v="32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x v="2342"/>
    <n v="4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x v="2343"/>
    <n v="3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x v="783"/>
    <n v="3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x v="2344"/>
    <n v="4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x v="2345"/>
    <n v="30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5"/>
    <x v="2346"/>
    <n v="29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6"/>
    <x v="2347"/>
    <n v="30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7"/>
    <x v="2348"/>
    <n v="3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8"/>
    <x v="2349"/>
    <n v="30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9"/>
    <x v="2350"/>
    <n v="41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0"/>
    <x v="2351"/>
    <n v="30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1"/>
    <x v="2352"/>
    <n v="31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x v="2353"/>
    <n v="33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x v="2354"/>
    <n v="61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x v="2355"/>
    <n v="22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x v="2356"/>
    <n v="4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x v="2357"/>
    <n v="4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x v="2358"/>
    <n v="31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x v="2359"/>
    <n v="3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x v="2360"/>
    <n v="36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x v="2361"/>
    <n v="31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x v="2362"/>
    <n v="60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2"/>
    <x v="2363"/>
    <n v="37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3"/>
    <x v="2364"/>
    <n v="22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x v="2365"/>
    <n v="30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x v="2366"/>
    <n v="14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x v="2367"/>
    <n v="30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x v="2368"/>
    <n v="31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x v="2369"/>
    <n v="4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x v="2370"/>
    <n v="31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0"/>
    <x v="2371"/>
    <n v="34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1"/>
    <x v="2372"/>
    <n v="50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2"/>
    <x v="2373"/>
    <n v="59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3"/>
    <x v="2374"/>
    <n v="3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4"/>
    <x v="2375"/>
    <n v="29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5"/>
    <x v="2376"/>
    <n v="21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x v="2377"/>
    <n v="3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x v="2378"/>
    <n v="31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8"/>
    <x v="2379"/>
    <n v="3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x v="2380"/>
    <n v="3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0"/>
    <x v="2381"/>
    <n v="32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x v="2382"/>
    <n v="6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x v="2383"/>
    <n v="7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x v="2384"/>
    <n v="34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x v="2385"/>
    <n v="30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x v="2386"/>
    <n v="30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x v="2387"/>
    <n v="3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x v="2388"/>
    <n v="60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x v="2389"/>
    <n v="14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x v="2390"/>
    <n v="42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x v="2391"/>
    <n v="6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1"/>
    <x v="2392"/>
    <n v="3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x v="2393"/>
    <n v="60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x v="2394"/>
    <n v="3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x v="2395"/>
    <n v="3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x v="2396"/>
    <n v="3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x v="2397"/>
    <n v="60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7"/>
    <x v="2398"/>
    <n v="33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x v="2399"/>
    <n v="30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9"/>
    <x v="2400"/>
    <n v="38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x v="2401"/>
    <n v="3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x v="2402"/>
    <n v="45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x v="2403"/>
    <n v="6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x v="2404"/>
    <n v="32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x v="2405"/>
    <n v="4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x v="2406"/>
    <n v="30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x v="2407"/>
    <n v="3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x v="2408"/>
    <n v="28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x v="2409"/>
    <n v="37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x v="2410"/>
    <n v="3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x v="2411"/>
    <n v="31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x v="2412"/>
    <n v="30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x v="2413"/>
    <n v="4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x v="2414"/>
    <n v="30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x v="2415"/>
    <n v="16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x v="2416"/>
    <n v="3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x v="2417"/>
    <n v="35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x v="2418"/>
    <n v="4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8"/>
    <x v="2419"/>
    <n v="3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x v="2420"/>
    <n v="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x v="2421"/>
    <n v="3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x v="2422"/>
    <n v="31"/>
    <x v="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2"/>
    <x v="2423"/>
    <n v="3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3"/>
    <x v="2424"/>
    <n v="31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x v="2425"/>
    <n v="30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5"/>
    <x v="2426"/>
    <n v="45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6"/>
    <x v="2427"/>
    <n v="30"/>
    <x v="3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7"/>
    <x v="2428"/>
    <n v="40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8"/>
    <x v="2429"/>
    <n v="3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9"/>
    <x v="2430"/>
    <n v="35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0"/>
    <x v="2431"/>
    <n v="2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1"/>
    <x v="2432"/>
    <n v="3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x v="2433"/>
    <n v="3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x v="2434"/>
    <n v="30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x v="2435"/>
    <n v="2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x v="2436"/>
    <n v="30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x v="2437"/>
    <n v="30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x v="2438"/>
    <n v="30"/>
    <x v="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x v="2439"/>
    <n v="17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x v="2440"/>
    <n v="61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x v="2441"/>
    <n v="3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x v="2442"/>
    <n v="3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x v="2443"/>
    <n v="3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x v="2444"/>
    <n v="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x v="2445"/>
    <n v="3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x v="2446"/>
    <n v="4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6"/>
    <x v="2447"/>
    <n v="6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7"/>
    <x v="2448"/>
    <n v="32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8"/>
    <x v="2449"/>
    <n v="44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9"/>
    <x v="2450"/>
    <n v="30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0"/>
    <x v="2451"/>
    <n v="30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x v="2452"/>
    <n v="2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x v="1300"/>
    <n v="3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x v="2453"/>
    <n v="2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x v="2454"/>
    <n v="30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5"/>
    <x v="2455"/>
    <n v="3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x v="2456"/>
    <n v="31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7"/>
    <x v="2457"/>
    <n v="4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8"/>
    <x v="2458"/>
    <n v="6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9"/>
    <x v="2459"/>
    <n v="3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x v="2460"/>
    <n v="31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x v="2461"/>
    <n v="45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x v="2462"/>
    <n v="6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x v="2463"/>
    <n v="6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x v="2464"/>
    <n v="3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x v="2465"/>
    <n v="2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x v="2466"/>
    <n v="24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7"/>
    <x v="2467"/>
    <n v="30"/>
    <x v="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8"/>
    <x v="2468"/>
    <n v="30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9"/>
    <x v="2469"/>
    <n v="18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x v="2470"/>
    <n v="6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x v="2471"/>
    <n v="3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x v="2472"/>
    <n v="31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3"/>
    <x v="2473"/>
    <n v="29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x v="2474"/>
    <n v="35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x v="2475"/>
    <n v="6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6"/>
    <x v="2476"/>
    <n v="28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x v="2477"/>
    <n v="34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8"/>
    <x v="2478"/>
    <n v="30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x v="2479"/>
    <n v="25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500"/>
    <x v="2480"/>
    <n v="3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1"/>
    <x v="2481"/>
    <n v="30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2"/>
    <x v="2482"/>
    <n v="3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3"/>
    <x v="2483"/>
    <n v="3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4"/>
    <x v="2484"/>
    <n v="15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5"/>
    <x v="2485"/>
    <n v="60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6"/>
    <x v="2486"/>
    <n v="6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7"/>
    <x v="2487"/>
    <n v="22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x v="2488"/>
    <n v="2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x v="2489"/>
    <n v="21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x v="2490"/>
    <n v="3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1"/>
    <x v="2491"/>
    <n v="7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2"/>
    <x v="2492"/>
    <n v="6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3"/>
    <x v="2493"/>
    <n v="30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x v="2494"/>
    <n v="3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5"/>
    <x v="2495"/>
    <n v="30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6"/>
    <x v="2496"/>
    <n v="3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7"/>
    <x v="2497"/>
    <n v="29"/>
    <x v="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8"/>
    <x v="2498"/>
    <n v="14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9"/>
    <x v="2499"/>
    <n v="29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0"/>
    <x v="2500"/>
    <n v="2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x v="2501"/>
    <n v="35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x v="2502"/>
    <n v="2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3"/>
    <x v="2503"/>
    <n v="33"/>
    <x v="6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4"/>
    <x v="2504"/>
    <n v="3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5"/>
    <x v="2505"/>
    <n v="6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x v="2506"/>
    <n v="20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x v="2507"/>
    <n v="30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x v="2508"/>
    <n v="3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x v="2509"/>
    <n v="3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x v="2510"/>
    <n v="3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1"/>
    <x v="2511"/>
    <n v="3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2"/>
    <x v="2512"/>
    <n v="6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3"/>
    <x v="2513"/>
    <n v="30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x v="2514"/>
    <n v="30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5"/>
    <x v="2515"/>
    <n v="30"/>
    <x v="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x v="2516"/>
    <n v="32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x v="2517"/>
    <n v="6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x v="2518"/>
    <n v="30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x v="2519"/>
    <n v="30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x v="2520"/>
    <n v="3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x v="2521"/>
    <n v="31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x v="2522"/>
    <n v="3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x v="2523"/>
    <n v="3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x v="2524"/>
    <n v="3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x v="2525"/>
    <n v="40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x v="2526"/>
    <n v="38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x v="2527"/>
    <n v="14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x v="2528"/>
    <n v="3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x v="2529"/>
    <n v="3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x v="2530"/>
    <n v="30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x v="2531"/>
    <n v="22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2"/>
    <x v="2532"/>
    <n v="30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3"/>
    <x v="2533"/>
    <n v="3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x v="2534"/>
    <n v="33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5"/>
    <x v="2535"/>
    <n v="60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6"/>
    <x v="2536"/>
    <n v="22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7"/>
    <x v="2537"/>
    <n v="3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8"/>
    <x v="2538"/>
    <n v="45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x v="2539"/>
    <n v="3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x v="2540"/>
    <n v="40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1"/>
    <x v="2541"/>
    <n v="1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x v="2542"/>
    <n v="14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3"/>
    <x v="2543"/>
    <n v="60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4"/>
    <x v="2544"/>
    <n v="3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x v="2545"/>
    <n v="3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6"/>
    <x v="2546"/>
    <n v="30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7"/>
    <x v="2547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8"/>
    <x v="2548"/>
    <n v="30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x v="2549"/>
    <n v="30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0"/>
    <x v="2550"/>
    <n v="45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1"/>
    <x v="2551"/>
    <n v="3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2"/>
    <x v="2552"/>
    <n v="35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3"/>
    <x v="2553"/>
    <n v="3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4"/>
    <x v="2554"/>
    <n v="60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5"/>
    <x v="2555"/>
    <n v="28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6"/>
    <x v="2556"/>
    <n v="25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7"/>
    <x v="2557"/>
    <n v="30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8"/>
    <x v="2558"/>
    <n v="30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9"/>
    <x v="2559"/>
    <n v="33"/>
    <x v="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x v="2560"/>
    <n v="3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x v="2561"/>
    <n v="3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x v="2562"/>
    <n v="34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x v="2563"/>
    <n v="6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4"/>
    <x v="2564"/>
    <n v="3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5"/>
    <x v="2565"/>
    <n v="33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6"/>
    <x v="2566"/>
    <n v="6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7"/>
    <x v="2567"/>
    <n v="3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8"/>
    <x v="2568"/>
    <n v="60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9"/>
    <x v="2569"/>
    <n v="3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0"/>
    <x v="2570"/>
    <n v="3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1"/>
    <x v="2571"/>
    <n v="30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2"/>
    <x v="2572"/>
    <n v="30"/>
    <x v="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3"/>
    <x v="2573"/>
    <n v="6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4"/>
    <x v="2574"/>
    <n v="3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5"/>
    <x v="2575"/>
    <n v="46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6"/>
    <x v="2576"/>
    <n v="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7"/>
    <x v="2577"/>
    <n v="60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8"/>
    <x v="2578"/>
    <n v="3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9"/>
    <x v="2579"/>
    <n v="1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600"/>
    <x v="2580"/>
    <n v="3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x v="2581"/>
    <n v="33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2"/>
    <x v="2582"/>
    <n v="60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x v="2583"/>
    <n v="45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x v="2584"/>
    <n v="3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x v="2585"/>
    <n v="3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6"/>
    <x v="2586"/>
    <n v="35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7"/>
    <x v="2587"/>
    <n v="3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8"/>
    <x v="2588"/>
    <n v="60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9"/>
    <x v="2589"/>
    <n v="3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10"/>
    <x v="2590"/>
    <n v="61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1"/>
    <x v="2591"/>
    <n v="3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2"/>
    <x v="2592"/>
    <n v="30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3"/>
    <x v="2593"/>
    <n v="3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4"/>
    <x v="2594"/>
    <n v="3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x v="2595"/>
    <n v="3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6"/>
    <x v="2596"/>
    <n v="6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7"/>
    <x v="2597"/>
    <n v="3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x v="2598"/>
    <n v="3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9"/>
    <x v="2599"/>
    <n v="6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0"/>
    <x v="2600"/>
    <n v="3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1"/>
    <x v="2601"/>
    <n v="1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x v="2602"/>
    <n v="34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x v="2603"/>
    <n v="4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4"/>
    <x v="2604"/>
    <n v="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x v="2605"/>
    <n v="55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6"/>
    <x v="1949"/>
    <n v="36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x v="2606"/>
    <n v="3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8"/>
    <x v="2607"/>
    <n v="28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9"/>
    <x v="2608"/>
    <n v="45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0"/>
    <x v="2609"/>
    <n v="3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1"/>
    <x v="2610"/>
    <n v="34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2"/>
    <x v="2611"/>
    <n v="3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3"/>
    <x v="2612"/>
    <n v="3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4"/>
    <x v="2613"/>
    <n v="59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5"/>
    <x v="2614"/>
    <n v="3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6"/>
    <x v="2615"/>
    <n v="3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x v="2616"/>
    <n v="30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x v="2617"/>
    <n v="30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9"/>
    <x v="2618"/>
    <n v="30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0"/>
    <x v="2619"/>
    <n v="31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1"/>
    <x v="2620"/>
    <n v="30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2"/>
    <x v="2621"/>
    <n v="45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3"/>
    <x v="2622"/>
    <n v="32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x v="2623"/>
    <n v="37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5"/>
    <x v="2624"/>
    <n v="3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6"/>
    <x v="2625"/>
    <n v="43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7"/>
    <x v="2626"/>
    <n v="3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x v="2627"/>
    <n v="3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9"/>
    <x v="2628"/>
    <n v="28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50"/>
    <x v="2629"/>
    <n v="3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1"/>
    <x v="2630"/>
    <n v="3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2"/>
    <x v="2631"/>
    <n v="45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3"/>
    <x v="2632"/>
    <n v="3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x v="2633"/>
    <n v="3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5"/>
    <x v="2634"/>
    <n v="31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6"/>
    <x v="2635"/>
    <n v="6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x v="2636"/>
    <n v="3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x v="2637"/>
    <n v="3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9"/>
    <x v="2638"/>
    <n v="1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60"/>
    <x v="2639"/>
    <n v="4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x v="2640"/>
    <n v="21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2"/>
    <x v="2641"/>
    <n v="4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3"/>
    <x v="2642"/>
    <n v="3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x v="2643"/>
    <n v="45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x v="2644"/>
    <n v="32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6"/>
    <x v="2645"/>
    <n v="4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7"/>
    <x v="2646"/>
    <n v="31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8"/>
    <x v="2647"/>
    <n v="30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9"/>
    <x v="2648"/>
    <n v="31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70"/>
    <x v="2649"/>
    <n v="45"/>
    <x v="1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1"/>
    <x v="2650"/>
    <n v="51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2"/>
    <x v="2651"/>
    <n v="55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3"/>
    <x v="2652"/>
    <n v="45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4"/>
    <x v="2653"/>
    <n v="3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5"/>
    <x v="2654"/>
    <n v="4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6"/>
    <x v="2655"/>
    <n v="31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7"/>
    <x v="2656"/>
    <n v="35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8"/>
    <x v="2657"/>
    <n v="22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9"/>
    <x v="2658"/>
    <n v="32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80"/>
    <x v="2659"/>
    <n v="31"/>
    <x v="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1"/>
    <x v="2660"/>
    <n v="3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2"/>
    <x v="2661"/>
    <n v="40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3"/>
    <x v="2662"/>
    <n v="45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x v="2663"/>
    <n v="31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x v="2664"/>
    <n v="6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6"/>
    <x v="2665"/>
    <n v="44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7"/>
    <x v="2666"/>
    <n v="3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8"/>
    <x v="2667"/>
    <n v="30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9"/>
    <x v="2668"/>
    <n v="30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90"/>
    <x v="2669"/>
    <n v="48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1"/>
    <x v="2670"/>
    <n v="3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2"/>
    <x v="2671"/>
    <n v="6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3"/>
    <x v="2672"/>
    <n v="25"/>
    <x v="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4"/>
    <x v="2673"/>
    <n v="1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x v="2674"/>
    <n v="3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x v="2675"/>
    <n v="4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x v="2676"/>
    <n v="18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x v="2677"/>
    <n v="21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x v="2678"/>
    <n v="4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0"/>
    <x v="2679"/>
    <n v="4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1"/>
    <x v="2680"/>
    <n v="3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x v="2681"/>
    <n v="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3"/>
    <x v="2682"/>
    <n v="55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4"/>
    <x v="2683"/>
    <n v="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5"/>
    <x v="2684"/>
    <n v="3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6"/>
    <x v="2685"/>
    <n v="3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7"/>
    <x v="2686"/>
    <n v="34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8"/>
    <x v="2687"/>
    <n v="60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9"/>
    <x v="2688"/>
    <n v="3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10"/>
    <x v="2689"/>
    <n v="29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x v="2690"/>
    <n v="30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2"/>
    <x v="2691"/>
    <n v="30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3"/>
    <x v="2692"/>
    <n v="29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4"/>
    <x v="2693"/>
    <n v="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5"/>
    <x v="2694"/>
    <n v="43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x v="2695"/>
    <n v="60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7"/>
    <x v="2696"/>
    <n v="30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x v="2697"/>
    <n v="30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9"/>
    <x v="2698"/>
    <n v="49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0"/>
    <x v="2699"/>
    <n v="30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1"/>
    <x v="2700"/>
    <n v="54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2"/>
    <x v="2701"/>
    <n v="54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3"/>
    <x v="2702"/>
    <n v="30"/>
    <x v="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x v="2703"/>
    <n v="3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x v="2704"/>
    <n v="3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x v="2705"/>
    <n v="45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x v="2706"/>
    <n v="30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x v="2707"/>
    <n v="30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x v="2708"/>
    <n v="31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x v="2709"/>
    <n v="30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x v="2710"/>
    <n v="3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x v="2711"/>
    <n v="3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x v="2712"/>
    <n v="35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4"/>
    <x v="2713"/>
    <n v="5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5"/>
    <x v="2714"/>
    <n v="6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6"/>
    <x v="2715"/>
    <n v="36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7"/>
    <x v="2716"/>
    <n v="18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8"/>
    <x v="2717"/>
    <n v="38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x v="2718"/>
    <n v="8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40"/>
    <x v="2719"/>
    <n v="3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x v="2720"/>
    <n v="3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2"/>
    <x v="2721"/>
    <n v="31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3"/>
    <x v="2722"/>
    <n v="30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4"/>
    <x v="2723"/>
    <n v="58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5"/>
    <x v="2724"/>
    <n v="15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6"/>
    <x v="2725"/>
    <n v="31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7"/>
    <x v="2726"/>
    <n v="15"/>
    <x v="2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8"/>
    <x v="2727"/>
    <n v="30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x v="2728"/>
    <n v="30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x v="2729"/>
    <n v="31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x v="2730"/>
    <n v="3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x v="2731"/>
    <n v="31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x v="2732"/>
    <n v="31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x v="2733"/>
    <n v="32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5"/>
    <x v="2734"/>
    <n v="47"/>
    <x v="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6"/>
    <x v="2735"/>
    <n v="30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7"/>
    <x v="2736"/>
    <n v="30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8"/>
    <x v="2737"/>
    <n v="3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9"/>
    <x v="2738"/>
    <n v="30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0"/>
    <x v="2739"/>
    <n v="30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1"/>
    <x v="2740"/>
    <n v="31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2"/>
    <x v="2741"/>
    <n v="27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3"/>
    <x v="2742"/>
    <n v="41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4"/>
    <x v="2743"/>
    <n v="23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5"/>
    <x v="2744"/>
    <n v="59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x v="2745"/>
    <n v="30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7"/>
    <x v="2746"/>
    <n v="3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8"/>
    <x v="2747"/>
    <n v="2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x v="2748"/>
    <n v="46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70"/>
    <x v="2749"/>
    <n v="45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1"/>
    <x v="2750"/>
    <n v="30"/>
    <x v="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x v="2751"/>
    <n v="36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x v="2752"/>
    <n v="45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x v="2753"/>
    <n v="6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x v="2754"/>
    <n v="46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6"/>
    <x v="2755"/>
    <n v="33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x v="2756"/>
    <n v="30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x v="2757"/>
    <n v="30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x v="2758"/>
    <n v="3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0"/>
    <x v="2759"/>
    <n v="3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1"/>
    <x v="2760"/>
    <n v="3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x v="2761"/>
    <n v="6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x v="2762"/>
    <n v="41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4"/>
    <x v="2763"/>
    <n v="3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5"/>
    <x v="2764"/>
    <n v="25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6"/>
    <x v="2765"/>
    <n v="5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7"/>
    <x v="2766"/>
    <n v="3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x v="2767"/>
    <n v="6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9"/>
    <x v="2768"/>
    <n v="45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0"/>
    <x v="2769"/>
    <n v="45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1"/>
    <x v="2770"/>
    <n v="36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2"/>
    <x v="2771"/>
    <n v="30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3"/>
    <x v="2772"/>
    <n v="60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4"/>
    <x v="2773"/>
    <n v="6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x v="2774"/>
    <n v="2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6"/>
    <x v="2775"/>
    <n v="1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7"/>
    <x v="2776"/>
    <n v="60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8"/>
    <x v="2777"/>
    <n v="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9"/>
    <x v="2778"/>
    <n v="2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x v="2779"/>
    <n v="35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1"/>
    <x v="2780"/>
    <n v="36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2"/>
    <x v="2781"/>
    <n v="3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x v="2782"/>
    <n v="4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4"/>
    <x v="2783"/>
    <n v="53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x v="2784"/>
    <n v="3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x v="2785"/>
    <n v="34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x v="2786"/>
    <n v="28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x v="2787"/>
    <n v="3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x v="2788"/>
    <n v="3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x v="2789"/>
    <n v="45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x v="2790"/>
    <n v="30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2"/>
    <x v="2791"/>
    <n v="3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3"/>
    <x v="2792"/>
    <n v="25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4"/>
    <x v="2793"/>
    <n v="43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5"/>
    <x v="2794"/>
    <n v="30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6"/>
    <x v="2795"/>
    <n v="30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7"/>
    <x v="2796"/>
    <n v="3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8"/>
    <x v="2797"/>
    <n v="56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9"/>
    <x v="2798"/>
    <n v="29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0"/>
    <x v="2799"/>
    <n v="28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1"/>
    <x v="2800"/>
    <n v="32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2"/>
    <x v="2801"/>
    <n v="2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x v="2802"/>
    <n v="3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4"/>
    <x v="2803"/>
    <n v="9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5"/>
    <x v="2804"/>
    <n v="3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6"/>
    <x v="2805"/>
    <n v="6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7"/>
    <x v="2806"/>
    <n v="6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8"/>
    <x v="2807"/>
    <n v="31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9"/>
    <x v="2808"/>
    <n v="3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0"/>
    <x v="2809"/>
    <n v="3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1"/>
    <x v="2810"/>
    <n v="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x v="2811"/>
    <n v="45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x v="2812"/>
    <n v="30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4"/>
    <x v="2813"/>
    <n v="6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5"/>
    <x v="2814"/>
    <n v="45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x v="2815"/>
    <n v="3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x v="2816"/>
    <n v="4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8"/>
    <x v="2817"/>
    <n v="3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9"/>
    <x v="2818"/>
    <n v="34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0"/>
    <x v="2819"/>
    <n v="6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1"/>
    <x v="2820"/>
    <n v="30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2"/>
    <x v="2821"/>
    <n v="30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3"/>
    <x v="2822"/>
    <n v="41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x v="2823"/>
    <n v="3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5"/>
    <x v="2824"/>
    <n v="25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6"/>
    <x v="2825"/>
    <n v="30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7"/>
    <x v="2826"/>
    <n v="45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8"/>
    <x v="2827"/>
    <n v="30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9"/>
    <x v="2828"/>
    <n v="61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0"/>
    <x v="2829"/>
    <n v="6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1"/>
    <x v="2830"/>
    <n v="35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2"/>
    <x v="2831"/>
    <n v="32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3"/>
    <x v="2832"/>
    <n v="20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4"/>
    <x v="2833"/>
    <n v="4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5"/>
    <x v="2834"/>
    <n v="30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6"/>
    <x v="2835"/>
    <n v="31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7"/>
    <x v="2836"/>
    <n v="3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8"/>
    <x v="2837"/>
    <n v="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9"/>
    <x v="2838"/>
    <n v="23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0"/>
    <x v="2839"/>
    <n v="40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1"/>
    <x v="2840"/>
    <n v="6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2"/>
    <x v="2841"/>
    <n v="34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3"/>
    <x v="2842"/>
    <n v="3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4"/>
    <x v="2843"/>
    <n v="31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x v="2844"/>
    <n v="6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x v="2845"/>
    <n v="3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7"/>
    <x v="2846"/>
    <n v="3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8"/>
    <x v="2847"/>
    <n v="34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9"/>
    <x v="2848"/>
    <n v="25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70"/>
    <x v="2849"/>
    <n v="6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1"/>
    <x v="2850"/>
    <n v="42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x v="2851"/>
    <n v="30"/>
    <x v="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3"/>
    <x v="2852"/>
    <n v="42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4"/>
    <x v="2853"/>
    <n v="12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5"/>
    <x v="2854"/>
    <n v="60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6"/>
    <x v="2855"/>
    <n v="30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7"/>
    <x v="2856"/>
    <n v="31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x v="2857"/>
    <n v="25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9"/>
    <x v="2858"/>
    <n v="30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80"/>
    <x v="2859"/>
    <n v="30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1"/>
    <x v="2860"/>
    <n v="6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x v="2861"/>
    <n v="3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3"/>
    <x v="2862"/>
    <n v="30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4"/>
    <x v="2863"/>
    <n v="3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5"/>
    <x v="2864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6"/>
    <x v="2865"/>
    <n v="5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7"/>
    <x v="2866"/>
    <n v="3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8"/>
    <x v="2867"/>
    <n v="6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9"/>
    <x v="2868"/>
    <n v="4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0"/>
    <x v="2869"/>
    <n v="35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1"/>
    <x v="2870"/>
    <n v="49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2"/>
    <x v="2871"/>
    <n v="30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x v="2872"/>
    <n v="23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x v="2873"/>
    <n v="6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x v="2874"/>
    <n v="30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x v="2875"/>
    <n v="3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x v="2876"/>
    <n v="5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8"/>
    <x v="2877"/>
    <n v="3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9"/>
    <x v="2878"/>
    <n v="3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00"/>
    <x v="2879"/>
    <n v="30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1"/>
    <x v="2880"/>
    <n v="3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2"/>
    <x v="2881"/>
    <n v="30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x v="2882"/>
    <n v="30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x v="2883"/>
    <n v="3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5"/>
    <x v="2884"/>
    <n v="16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6"/>
    <x v="2885"/>
    <n v="3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7"/>
    <x v="2886"/>
    <n v="3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8"/>
    <x v="2887"/>
    <n v="3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9"/>
    <x v="2888"/>
    <n v="52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10"/>
    <x v="2889"/>
    <n v="31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x v="2890"/>
    <n v="3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2"/>
    <x v="2891"/>
    <n v="2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3"/>
    <x v="2892"/>
    <n v="6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4"/>
    <x v="2893"/>
    <n v="30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x v="2894"/>
    <n v="6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6"/>
    <x v="2895"/>
    <n v="6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x v="2896"/>
    <n v="31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x v="2897"/>
    <n v="6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9"/>
    <x v="2898"/>
    <n v="2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0"/>
    <x v="2899"/>
    <n v="31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x v="2900"/>
    <n v="21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2"/>
    <x v="2901"/>
    <n v="4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3"/>
    <x v="2902"/>
    <n v="3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x v="2903"/>
    <n v="1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x v="2904"/>
    <n v="23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x v="2905"/>
    <n v="30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7"/>
    <x v="2906"/>
    <n v="15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x v="2907"/>
    <n v="45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9"/>
    <x v="2908"/>
    <n v="3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0"/>
    <x v="2909"/>
    <n v="45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x v="2910"/>
    <n v="3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x v="2911"/>
    <n v="6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x v="2912"/>
    <n v="31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x v="2913"/>
    <n v="45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5"/>
    <x v="2914"/>
    <n v="30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6"/>
    <x v="2915"/>
    <n v="30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7"/>
    <x v="2916"/>
    <n v="3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8"/>
    <x v="2917"/>
    <n v="30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9"/>
    <x v="2918"/>
    <n v="30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40"/>
    <x v="2919"/>
    <n v="3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1"/>
    <x v="2920"/>
    <n v="60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2"/>
    <x v="2921"/>
    <n v="2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3"/>
    <x v="2922"/>
    <n v="45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4"/>
    <x v="2923"/>
    <n v="3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5"/>
    <x v="2924"/>
    <n v="3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6"/>
    <x v="2925"/>
    <n v="35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7"/>
    <x v="2926"/>
    <n v="3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8"/>
    <x v="2927"/>
    <n v="32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9"/>
    <x v="2928"/>
    <n v="3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50"/>
    <x v="2929"/>
    <n v="4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1"/>
    <x v="2930"/>
    <n v="3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2"/>
    <x v="2931"/>
    <n v="3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3"/>
    <x v="2932"/>
    <n v="3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4"/>
    <x v="2933"/>
    <n v="3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5"/>
    <x v="2934"/>
    <n v="21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6"/>
    <x v="2935"/>
    <n v="3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7"/>
    <x v="2936"/>
    <n v="61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8"/>
    <x v="2937"/>
    <n v="50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9"/>
    <x v="2938"/>
    <n v="3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60"/>
    <x v="2939"/>
    <n v="34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1"/>
    <x v="2940"/>
    <n v="3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2"/>
    <x v="2941"/>
    <n v="6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3"/>
    <x v="2942"/>
    <n v="30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4"/>
    <x v="2943"/>
    <n v="3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5"/>
    <x v="2944"/>
    <n v="30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6"/>
    <x v="2945"/>
    <n v="3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7"/>
    <x v="2946"/>
    <n v="30"/>
    <x v="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8"/>
    <x v="2947"/>
    <n v="32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x v="2948"/>
    <n v="59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x v="2949"/>
    <n v="3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1"/>
    <x v="2950"/>
    <n v="6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2"/>
    <x v="2951"/>
    <n v="40"/>
    <x v="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3"/>
    <x v="2952"/>
    <n v="3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4"/>
    <x v="2953"/>
    <n v="30"/>
    <x v="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5"/>
    <x v="2954"/>
    <n v="60"/>
    <x v="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6"/>
    <x v="2955"/>
    <n v="32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7"/>
    <x v="2956"/>
    <n v="3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x v="2957"/>
    <n v="3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9"/>
    <x v="2958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0"/>
    <x v="2959"/>
    <n v="26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1"/>
    <x v="2960"/>
    <n v="31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2"/>
    <x v="2961"/>
    <n v="3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3"/>
    <x v="2962"/>
    <n v="30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x v="2963"/>
    <n v="3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5"/>
    <x v="2964"/>
    <n v="45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6"/>
    <x v="2965"/>
    <n v="32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7"/>
    <x v="2966"/>
    <n v="33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8"/>
    <x v="2967"/>
    <n v="3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9"/>
    <x v="2968"/>
    <n v="30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90"/>
    <x v="2969"/>
    <n v="3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1"/>
    <x v="2970"/>
    <n v="30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2"/>
    <x v="932"/>
    <n v="16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3"/>
    <x v="2971"/>
    <n v="30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4"/>
    <x v="2972"/>
    <n v="30"/>
    <x v="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5"/>
    <x v="2973"/>
    <n v="2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6"/>
    <x v="2974"/>
    <n v="2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7"/>
    <x v="2975"/>
    <n v="25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x v="2976"/>
    <n v="45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9"/>
    <x v="2977"/>
    <n v="3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x v="2978"/>
    <n v="45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1"/>
    <x v="2979"/>
    <n v="58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2"/>
    <x v="2980"/>
    <n v="3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x v="2981"/>
    <n v="3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4"/>
    <x v="2982"/>
    <n v="51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5"/>
    <x v="2983"/>
    <n v="5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x v="2984"/>
    <n v="25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x v="2985"/>
    <n v="43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x v="2986"/>
    <n v="6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x v="2987"/>
    <n v="1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10"/>
    <x v="2988"/>
    <n v="31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1"/>
    <x v="2989"/>
    <n v="30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2"/>
    <x v="2990"/>
    <n v="12"/>
    <x v="2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x v="2991"/>
    <n v="25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4"/>
    <x v="2992"/>
    <n v="6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5"/>
    <x v="2993"/>
    <n v="28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6"/>
    <x v="2994"/>
    <n v="3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7"/>
    <x v="2995"/>
    <n v="5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8"/>
    <x v="2996"/>
    <n v="45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9"/>
    <x v="2997"/>
    <n v="5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20"/>
    <x v="2998"/>
    <n v="3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1"/>
    <x v="2999"/>
    <n v="30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2"/>
    <x v="3000"/>
    <n v="3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3"/>
    <x v="3001"/>
    <n v="45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4"/>
    <x v="3002"/>
    <n v="30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5"/>
    <x v="3003"/>
    <n v="60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6"/>
    <x v="3004"/>
    <n v="30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7"/>
    <x v="3005"/>
    <n v="3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8"/>
    <x v="3006"/>
    <n v="45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x v="3007"/>
    <n v="30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30"/>
    <x v="3008"/>
    <n v="45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1"/>
    <x v="3009"/>
    <n v="31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x v="3010"/>
    <n v="6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3"/>
    <x v="3011"/>
    <n v="3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x v="3012"/>
    <n v="30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5"/>
    <x v="3013"/>
    <n v="32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6"/>
    <x v="3014"/>
    <n v="32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7"/>
    <x v="3015"/>
    <n v="2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8"/>
    <x v="3016"/>
    <n v="3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9"/>
    <x v="3017"/>
    <n v="30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0"/>
    <x v="3018"/>
    <n v="3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1"/>
    <x v="3019"/>
    <n v="3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2"/>
    <x v="3020"/>
    <n v="3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3"/>
    <x v="3021"/>
    <n v="61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4"/>
    <x v="3022"/>
    <n v="3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5"/>
    <x v="3023"/>
    <n v="31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6"/>
    <x v="3024"/>
    <n v="60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7"/>
    <x v="3025"/>
    <n v="3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8"/>
    <x v="3026"/>
    <n v="60"/>
    <x v="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9"/>
    <x v="3027"/>
    <n v="6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0"/>
    <x v="3028"/>
    <n v="2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1"/>
    <x v="3029"/>
    <n v="32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x v="3030"/>
    <n v="41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3"/>
    <x v="3031"/>
    <n v="17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4"/>
    <x v="3032"/>
    <n v="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5"/>
    <x v="3033"/>
    <n v="45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6"/>
    <x v="3034"/>
    <n v="3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7"/>
    <x v="3035"/>
    <n v="30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8"/>
    <x v="3036"/>
    <n v="61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9"/>
    <x v="3037"/>
    <n v="45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x v="3038"/>
    <n v="30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1"/>
    <x v="3039"/>
    <n v="3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2"/>
    <x v="3040"/>
    <n v="3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3"/>
    <x v="3041"/>
    <n v="2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4"/>
    <x v="3042"/>
    <n v="25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5"/>
    <x v="3043"/>
    <n v="30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6"/>
    <x v="3044"/>
    <n v="30"/>
    <x v="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7"/>
    <x v="3045"/>
    <n v="3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x v="3046"/>
    <n v="3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9"/>
    <x v="3047"/>
    <n v="60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70"/>
    <x v="3048"/>
    <n v="60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1"/>
    <x v="3049"/>
    <n v="3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2"/>
    <x v="3050"/>
    <n v="30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3"/>
    <x v="3051"/>
    <n v="30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4"/>
    <x v="3052"/>
    <n v="29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5"/>
    <x v="3053"/>
    <n v="46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6"/>
    <x v="3054"/>
    <n v="21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7"/>
    <x v="3055"/>
    <n v="3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8"/>
    <x v="3056"/>
    <n v="6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9"/>
    <x v="3057"/>
    <n v="60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80"/>
    <x v="3058"/>
    <n v="31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1"/>
    <x v="3059"/>
    <n v="45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2"/>
    <x v="3060"/>
    <n v="3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3"/>
    <x v="3061"/>
    <n v="30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4"/>
    <x v="3062"/>
    <n v="3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x v="3063"/>
    <n v="60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x v="3064"/>
    <n v="3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7"/>
    <x v="3065"/>
    <n v="30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8"/>
    <x v="3066"/>
    <n v="23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9"/>
    <x v="3067"/>
    <n v="3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90"/>
    <x v="3068"/>
    <n v="6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x v="3069"/>
    <n v="47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2"/>
    <x v="3070"/>
    <n v="15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x v="3071"/>
    <n v="6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4"/>
    <x v="3072"/>
    <n v="3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5"/>
    <x v="3073"/>
    <n v="15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6"/>
    <x v="3074"/>
    <n v="30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7"/>
    <x v="3075"/>
    <n v="39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8"/>
    <x v="3076"/>
    <n v="30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9"/>
    <x v="3077"/>
    <n v="4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0"/>
    <x v="3078"/>
    <n v="43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x v="3079"/>
    <n v="4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2"/>
    <x v="3080"/>
    <n v="19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3"/>
    <x v="3081"/>
    <n v="2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x v="3082"/>
    <n v="16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x v="3083"/>
    <n v="3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6"/>
    <x v="3084"/>
    <n v="3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7"/>
    <x v="3085"/>
    <n v="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8"/>
    <x v="3086"/>
    <n v="30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9"/>
    <x v="3087"/>
    <n v="3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10"/>
    <x v="3088"/>
    <n v="6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x v="3089"/>
    <n v="60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x v="3090"/>
    <n v="3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x v="3091"/>
    <n v="30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4"/>
    <x v="3092"/>
    <n v="3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x v="3093"/>
    <n v="31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6"/>
    <x v="3094"/>
    <n v="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7"/>
    <x v="3095"/>
    <n v="38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8"/>
    <x v="3096"/>
    <n v="45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9"/>
    <x v="3097"/>
    <n v="4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20"/>
    <x v="3098"/>
    <n v="3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1"/>
    <x v="3099"/>
    <n v="56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2"/>
    <x v="3100"/>
    <n v="3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3"/>
    <x v="3101"/>
    <n v="30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4"/>
    <x v="3102"/>
    <n v="40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5"/>
    <x v="3103"/>
    <n v="30"/>
    <x v="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6"/>
    <x v="3104"/>
    <n v="4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7"/>
    <x v="3105"/>
    <n v="30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8"/>
    <x v="3106"/>
    <n v="2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9"/>
    <x v="3107"/>
    <n v="60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30"/>
    <x v="3108"/>
    <n v="60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1"/>
    <x v="3109"/>
    <n v="3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2"/>
    <x v="3110"/>
    <n v="3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3"/>
    <x v="3111"/>
    <n v="3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x v="3112"/>
    <n v="28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5"/>
    <x v="3113"/>
    <n v="6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6"/>
    <x v="3114"/>
    <n v="3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7"/>
    <x v="3115"/>
    <n v="3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x v="3116"/>
    <n v="6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9"/>
    <x v="3117"/>
    <n v="41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40"/>
    <x v="3118"/>
    <n v="3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1"/>
    <x v="3119"/>
    <n v="6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2"/>
    <x v="3120"/>
    <n v="30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3"/>
    <x v="3121"/>
    <n v="35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4"/>
    <x v="3122"/>
    <n v="42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5"/>
    <x v="3123"/>
    <n v="4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6"/>
    <x v="3124"/>
    <n v="3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7"/>
    <x v="3125"/>
    <n v="60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8"/>
    <x v="3126"/>
    <n v="30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9"/>
    <x v="3127"/>
    <n v="3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x v="3128"/>
    <n v="4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1"/>
    <x v="3129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2"/>
    <x v="3130"/>
    <n v="33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3"/>
    <x v="3131"/>
    <n v="30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4"/>
    <x v="3132"/>
    <n v="30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5"/>
    <x v="3133"/>
    <n v="30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6"/>
    <x v="3134"/>
    <n v="30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7"/>
    <x v="3135"/>
    <n v="60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8"/>
    <x v="3136"/>
    <n v="3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59"/>
    <x v="3137"/>
    <n v="28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60"/>
    <x v="3138"/>
    <n v="35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1"/>
    <x v="3139"/>
    <n v="30"/>
    <x v="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2"/>
    <x v="3140"/>
    <n v="49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3"/>
    <x v="3141"/>
    <n v="37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4"/>
    <x v="3142"/>
    <n v="31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5"/>
    <x v="3143"/>
    <n v="30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6"/>
    <x v="3144"/>
    <n v="40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7"/>
    <x v="3145"/>
    <n v="3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8"/>
    <x v="3146"/>
    <n v="3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9"/>
    <x v="3147"/>
    <n v="6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70"/>
    <x v="3148"/>
    <n v="3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x v="3149"/>
    <n v="3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2"/>
    <x v="3150"/>
    <n v="1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3"/>
    <x v="3151"/>
    <n v="3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x v="3152"/>
    <n v="30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5"/>
    <x v="3153"/>
    <n v="3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6"/>
    <x v="3154"/>
    <n v="3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7"/>
    <x v="3155"/>
    <n v="30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8"/>
    <x v="3156"/>
    <n v="3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9"/>
    <x v="3157"/>
    <n v="3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80"/>
    <x v="3158"/>
    <n v="30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1"/>
    <x v="3159"/>
    <n v="3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2"/>
    <x v="3160"/>
    <n v="3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3"/>
    <x v="3161"/>
    <n v="53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4"/>
    <x v="3162"/>
    <n v="61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5"/>
    <x v="3163"/>
    <n v="20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6"/>
    <x v="3164"/>
    <n v="6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7"/>
    <x v="3165"/>
    <n v="32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8"/>
    <x v="3166"/>
    <n v="60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9"/>
    <x v="3167"/>
    <n v="30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x v="3168"/>
    <n v="52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1"/>
    <x v="3169"/>
    <n v="3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2"/>
    <x v="3170"/>
    <n v="3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3"/>
    <x v="3171"/>
    <n v="3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4"/>
    <x v="3172"/>
    <n v="3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5"/>
    <x v="3173"/>
    <n v="30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6"/>
    <x v="3174"/>
    <n v="26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7"/>
    <x v="3175"/>
    <n v="45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98"/>
    <x v="3176"/>
    <n v="3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9"/>
    <x v="3177"/>
    <n v="6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0"/>
    <x v="3178"/>
    <n v="3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1"/>
    <x v="3179"/>
    <n v="30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2"/>
    <x v="3180"/>
    <n v="3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3"/>
    <x v="3181"/>
    <n v="3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4"/>
    <x v="3182"/>
    <n v="32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5"/>
    <x v="3183"/>
    <n v="45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6"/>
    <x v="3184"/>
    <n v="60"/>
    <x v="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7"/>
    <x v="3185"/>
    <n v="30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8"/>
    <x v="3186"/>
    <n v="3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9"/>
    <x v="3187"/>
    <n v="3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10"/>
    <x v="3188"/>
    <n v="3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1"/>
    <x v="3189"/>
    <n v="30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2"/>
    <x v="3190"/>
    <n v="30"/>
    <x v="5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3"/>
    <x v="3191"/>
    <n v="30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4"/>
    <x v="3192"/>
    <n v="6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5"/>
    <x v="3193"/>
    <n v="20"/>
    <x v="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6"/>
    <x v="3194"/>
    <n v="3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x v="3195"/>
    <n v="31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18"/>
    <x v="3196"/>
    <n v="45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9"/>
    <x v="3197"/>
    <n v="30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20"/>
    <x v="3198"/>
    <n v="31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1"/>
    <x v="3199"/>
    <n v="22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2"/>
    <x v="3200"/>
    <n v="31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3"/>
    <x v="3201"/>
    <n v="30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4"/>
    <x v="3202"/>
    <n v="30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5"/>
    <x v="3203"/>
    <n v="30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6"/>
    <x v="3204"/>
    <n v="3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7"/>
    <x v="3205"/>
    <n v="60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8"/>
    <x v="3206"/>
    <n v="30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9"/>
    <x v="3207"/>
    <n v="25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30"/>
    <x v="3208"/>
    <n v="3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1"/>
    <x v="3209"/>
    <n v="50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2"/>
    <x v="3210"/>
    <n v="60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3"/>
    <x v="3211"/>
    <n v="6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4"/>
    <x v="3212"/>
    <n v="30"/>
    <x v="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x v="3213"/>
    <n v="30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6"/>
    <x v="3214"/>
    <n v="30"/>
    <x v="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37"/>
    <x v="3215"/>
    <n v="3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38"/>
    <x v="3216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9"/>
    <x v="3217"/>
    <n v="3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0"/>
    <x v="3218"/>
    <n v="3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41"/>
    <x v="3219"/>
    <n v="30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2"/>
    <x v="3220"/>
    <n v="2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43"/>
    <x v="3221"/>
    <n v="45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4"/>
    <x v="3222"/>
    <n v="41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5"/>
    <x v="3223"/>
    <n v="3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6"/>
    <x v="3224"/>
    <n v="3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7"/>
    <x v="3225"/>
    <n v="43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48"/>
    <x v="3226"/>
    <n v="31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9"/>
    <x v="3227"/>
    <n v="4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0"/>
    <x v="3228"/>
    <n v="47"/>
    <x v="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1"/>
    <x v="3229"/>
    <n v="6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52"/>
    <x v="3230"/>
    <n v="31"/>
    <x v="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3"/>
    <x v="3231"/>
    <n v="30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4"/>
    <x v="3232"/>
    <n v="6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5"/>
    <x v="3233"/>
    <n v="60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6"/>
    <x v="3234"/>
    <n v="55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7"/>
    <x v="3235"/>
    <n v="30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8"/>
    <x v="3236"/>
    <n v="30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59"/>
    <x v="3237"/>
    <n v="13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60"/>
    <x v="3238"/>
    <n v="30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1"/>
    <x v="3239"/>
    <n v="30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x v="3240"/>
    <n v="30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3"/>
    <x v="3241"/>
    <n v="46"/>
    <x v="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4"/>
    <x v="3242"/>
    <n v="6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5"/>
    <x v="3243"/>
    <n v="35"/>
    <x v="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6"/>
    <x v="3244"/>
    <n v="5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x v="3245"/>
    <n v="45"/>
    <x v="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8"/>
    <x v="3246"/>
    <n v="61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69"/>
    <x v="3247"/>
    <n v="32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70"/>
    <x v="3248"/>
    <n v="30"/>
    <x v="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1"/>
    <x v="3249"/>
    <n v="2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2"/>
    <x v="3250"/>
    <n v="5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3"/>
    <x v="3251"/>
    <n v="3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4"/>
    <x v="3252"/>
    <n v="33"/>
    <x v="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5"/>
    <x v="3253"/>
    <n v="30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6"/>
    <x v="3254"/>
    <n v="3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7"/>
    <x v="3255"/>
    <n v="30"/>
    <x v="4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8"/>
    <x v="3256"/>
    <n v="30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79"/>
    <x v="3257"/>
    <n v="3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0"/>
    <x v="3258"/>
    <n v="31"/>
    <x v="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1"/>
    <x v="3259"/>
    <n v="31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2"/>
    <x v="3260"/>
    <n v="3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3"/>
    <x v="3261"/>
    <n v="60"/>
    <x v="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4"/>
    <x v="3262"/>
    <n v="6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85"/>
    <x v="3263"/>
    <n v="21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86"/>
    <x v="3264"/>
    <n v="27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7"/>
    <x v="3265"/>
    <n v="4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8"/>
    <x v="3266"/>
    <n v="3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9"/>
    <x v="3267"/>
    <n v="30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x v="3268"/>
    <n v="31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1"/>
    <x v="3269"/>
    <n v="30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2"/>
    <x v="3270"/>
    <n v="30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3"/>
    <x v="3271"/>
    <n v="30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4"/>
    <x v="3272"/>
    <n v="29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5"/>
    <x v="3273"/>
    <n v="30"/>
    <x v="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6"/>
    <x v="3274"/>
    <n v="60"/>
    <x v="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x v="3275"/>
    <n v="3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x v="3276"/>
    <n v="2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99"/>
    <x v="3277"/>
    <n v="25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x v="3278"/>
    <n v="22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1"/>
    <x v="3279"/>
    <n v="18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2"/>
    <x v="3280"/>
    <n v="30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3"/>
    <x v="3281"/>
    <n v="50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4"/>
    <x v="3282"/>
    <n v="30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5"/>
    <x v="3283"/>
    <n v="30"/>
    <x v="6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06"/>
    <x v="3284"/>
    <n v="30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7"/>
    <x v="3285"/>
    <n v="15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8"/>
    <x v="3286"/>
    <n v="61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09"/>
    <x v="3287"/>
    <n v="6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10"/>
    <x v="3288"/>
    <n v="4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x v="3289"/>
    <n v="39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2"/>
    <x v="3290"/>
    <n v="30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3"/>
    <x v="3291"/>
    <n v="31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4"/>
    <x v="3292"/>
    <n v="3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5"/>
    <x v="3293"/>
    <n v="6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6"/>
    <x v="3294"/>
    <n v="31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7"/>
    <x v="3295"/>
    <n v="3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x v="3296"/>
    <n v="16"/>
    <x v="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9"/>
    <x v="3297"/>
    <n v="32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20"/>
    <x v="3298"/>
    <n v="60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21"/>
    <x v="3299"/>
    <n v="30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2"/>
    <x v="3300"/>
    <n v="2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x v="3301"/>
    <n v="30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x v="3302"/>
    <n v="6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x v="3303"/>
    <n v="19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x v="3304"/>
    <n v="3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x v="3305"/>
    <n v="30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x v="3306"/>
    <n v="30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x v="3307"/>
    <n v="3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x v="3308"/>
    <n v="59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x v="3309"/>
    <n v="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x v="3310"/>
    <n v="3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x v="3311"/>
    <n v="30"/>
    <x v="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x v="3312"/>
    <n v="60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x v="3313"/>
    <n v="45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x v="3314"/>
    <n v="3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x v="3315"/>
    <n v="6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x v="3316"/>
    <n v="3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x v="3317"/>
    <n v="59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x v="3318"/>
    <n v="6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x v="3319"/>
    <n v="30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x v="3320"/>
    <n v="30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x v="3321"/>
    <n v="3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x v="3322"/>
    <n v="29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x v="3323"/>
    <n v="6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x v="3324"/>
    <n v="6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x v="3325"/>
    <n v="30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48"/>
    <x v="3326"/>
    <n v="3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x v="3327"/>
    <n v="3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50"/>
    <x v="3328"/>
    <n v="3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1"/>
    <x v="3329"/>
    <n v="6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x v="3330"/>
    <n v="45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x v="3331"/>
    <n v="57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x v="3332"/>
    <n v="31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x v="3333"/>
    <n v="45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x v="3334"/>
    <n v="30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x v="3335"/>
    <n v="30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x v="3336"/>
    <n v="30"/>
    <x v="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x v="3337"/>
    <n v="60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x v="3338"/>
    <n v="3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x v="3339"/>
    <n v="31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x v="3340"/>
    <n v="3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3"/>
    <x v="3341"/>
    <n v="37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x v="3342"/>
    <n v="3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x v="3343"/>
    <n v="4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x v="3344"/>
    <n v="3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x v="3345"/>
    <n v="6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x v="3346"/>
    <n v="30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x v="3347"/>
    <n v="30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x v="3348"/>
    <n v="6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x v="3349"/>
    <n v="3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x v="3350"/>
    <n v="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x v="3351"/>
    <n v="60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x v="3352"/>
    <n v="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x v="3353"/>
    <n v="30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x v="3354"/>
    <n v="13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x v="3355"/>
    <n v="3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x v="3356"/>
    <n v="38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x v="3357"/>
    <n v="2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x v="3358"/>
    <n v="3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1"/>
    <x v="3359"/>
    <n v="30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x v="3360"/>
    <n v="3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3"/>
    <x v="3361"/>
    <n v="30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4"/>
    <x v="3362"/>
    <n v="60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5"/>
    <x v="3363"/>
    <n v="3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6"/>
    <x v="3364"/>
    <n v="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7"/>
    <x v="3365"/>
    <n v="3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8"/>
    <x v="3366"/>
    <n v="45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x v="3367"/>
    <n v="3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0"/>
    <x v="3368"/>
    <n v="6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1"/>
    <x v="3369"/>
    <n v="52"/>
    <x v="2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2"/>
    <x v="3370"/>
    <n v="45"/>
    <x v="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x v="3371"/>
    <n v="45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x v="3372"/>
    <n v="1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x v="3373"/>
    <n v="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x v="3374"/>
    <n v="3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x v="3375"/>
    <n v="40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x v="3376"/>
    <n v="45"/>
    <x v="2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99"/>
    <x v="3377"/>
    <n v="30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0"/>
    <x v="3378"/>
    <n v="30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401"/>
    <x v="3379"/>
    <n v="4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2"/>
    <x v="3380"/>
    <n v="60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3"/>
    <x v="3381"/>
    <n v="3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x v="3382"/>
    <n v="32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x v="3383"/>
    <n v="3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x v="3384"/>
    <n v="60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x v="3385"/>
    <n v="30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x v="3386"/>
    <n v="3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x v="3387"/>
    <n v="3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x v="3388"/>
    <n v="30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x v="3389"/>
    <n v="30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x v="3390"/>
    <n v="3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3"/>
    <x v="3391"/>
    <n v="30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4"/>
    <x v="3392"/>
    <n v="30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x v="3393"/>
    <n v="30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x v="3394"/>
    <n v="30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7"/>
    <x v="3395"/>
    <n v="35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8"/>
    <x v="3396"/>
    <n v="30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9"/>
    <x v="3397"/>
    <n v="30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0"/>
    <x v="3398"/>
    <n v="3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1"/>
    <x v="3399"/>
    <n v="3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x v="3400"/>
    <n v="4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3"/>
    <x v="3401"/>
    <n v="45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4"/>
    <x v="3402"/>
    <n v="3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x v="3403"/>
    <n v="3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x v="3404"/>
    <n v="60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x v="3405"/>
    <n v="10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8"/>
    <x v="3406"/>
    <n v="6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9"/>
    <x v="3407"/>
    <n v="3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0"/>
    <x v="3408"/>
    <n v="3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1"/>
    <x v="3409"/>
    <n v="30"/>
    <x v="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2"/>
    <x v="3410"/>
    <n v="15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3"/>
    <x v="3411"/>
    <n v="45"/>
    <x v="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4"/>
    <x v="3412"/>
    <n v="3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35"/>
    <x v="3413"/>
    <n v="3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6"/>
    <x v="3414"/>
    <n v="3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7"/>
    <x v="3415"/>
    <n v="61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8"/>
    <x v="3416"/>
    <n v="30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9"/>
    <x v="3417"/>
    <n v="3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40"/>
    <x v="3418"/>
    <n v="60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41"/>
    <x v="3419"/>
    <n v="6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x v="3420"/>
    <n v="30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x v="3421"/>
    <n v="30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x v="3422"/>
    <n v="4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5"/>
    <x v="3423"/>
    <n v="46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x v="3424"/>
    <n v="3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7"/>
    <x v="3425"/>
    <n v="3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x v="3426"/>
    <n v="6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x v="3427"/>
    <n v="30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x v="3428"/>
    <n v="2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1"/>
    <x v="3429"/>
    <n v="30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2"/>
    <x v="3430"/>
    <n v="60"/>
    <x v="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3"/>
    <x v="3431"/>
    <n v="5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x v="3432"/>
    <n v="45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x v="3433"/>
    <n v="3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x v="3434"/>
    <n v="3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x v="3435"/>
    <n v="30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58"/>
    <x v="3436"/>
    <n v="31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59"/>
    <x v="3437"/>
    <n v="45"/>
    <x v="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60"/>
    <x v="3438"/>
    <n v="21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61"/>
    <x v="3439"/>
    <n v="30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x v="3440"/>
    <n v="40"/>
    <x v="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x v="3441"/>
    <n v="24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x v="3442"/>
    <n v="24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5"/>
    <x v="3443"/>
    <n v="3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6"/>
    <x v="3444"/>
    <n v="35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7"/>
    <x v="3445"/>
    <n v="32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8"/>
    <x v="3446"/>
    <n v="31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69"/>
    <x v="3447"/>
    <n v="30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70"/>
    <x v="3448"/>
    <n v="3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x v="3449"/>
    <n v="3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2"/>
    <x v="3450"/>
    <n v="16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x v="3451"/>
    <n v="3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x v="3452"/>
    <n v="3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x v="3453"/>
    <n v="3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6"/>
    <x v="3454"/>
    <n v="2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7"/>
    <x v="3455"/>
    <n v="40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8"/>
    <x v="3456"/>
    <n v="60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79"/>
    <x v="3457"/>
    <n v="60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80"/>
    <x v="3458"/>
    <n v="35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81"/>
    <x v="3459"/>
    <n v="61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2"/>
    <x v="3460"/>
    <n v="32"/>
    <x v="2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3"/>
    <x v="3461"/>
    <n v="30"/>
    <x v="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4"/>
    <x v="3462"/>
    <n v="19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5"/>
    <x v="3463"/>
    <n v="30"/>
    <x v="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6"/>
    <x v="3464"/>
    <n v="60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7"/>
    <x v="3465"/>
    <n v="6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8"/>
    <x v="3466"/>
    <n v="30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89"/>
    <x v="3467"/>
    <n v="30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0"/>
    <x v="3468"/>
    <n v="60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91"/>
    <x v="3469"/>
    <n v="6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92"/>
    <x v="3470"/>
    <n v="30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x v="3471"/>
    <n v="6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x v="3472"/>
    <n v="30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x v="3473"/>
    <n v="30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6"/>
    <x v="3474"/>
    <n v="30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7"/>
    <x v="3475"/>
    <n v="22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8"/>
    <x v="3476"/>
    <n v="60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9"/>
    <x v="3477"/>
    <n v="30"/>
    <x v="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0"/>
    <x v="3478"/>
    <n v="3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x v="3479"/>
    <n v="37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x v="3480"/>
    <n v="30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3"/>
    <x v="3481"/>
    <n v="6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4"/>
    <x v="3482"/>
    <n v="4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5"/>
    <x v="3483"/>
    <n v="25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6"/>
    <x v="3484"/>
    <n v="6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x v="3485"/>
    <n v="61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8"/>
    <x v="3486"/>
    <n v="6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9"/>
    <x v="3487"/>
    <n v="6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0"/>
    <x v="3488"/>
    <n v="3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1"/>
    <x v="3489"/>
    <n v="30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x v="3490"/>
    <n v="30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3"/>
    <x v="3491"/>
    <n v="60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4"/>
    <x v="3492"/>
    <n v="30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5"/>
    <x v="3493"/>
    <n v="53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6"/>
    <x v="3494"/>
    <n v="3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x v="3495"/>
    <n v="3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8"/>
    <x v="3496"/>
    <n v="3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x v="3497"/>
    <n v="30"/>
    <x v="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x v="3498"/>
    <n v="24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1"/>
    <x v="3499"/>
    <n v="30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2"/>
    <x v="3500"/>
    <n v="30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23"/>
    <x v="3501"/>
    <n v="6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4"/>
    <x v="3502"/>
    <n v="46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25"/>
    <x v="3503"/>
    <n v="30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6"/>
    <x v="3504"/>
    <n v="3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7"/>
    <x v="3505"/>
    <n v="61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8"/>
    <x v="3506"/>
    <n v="30"/>
    <x v="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9"/>
    <x v="3507"/>
    <n v="60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30"/>
    <x v="3508"/>
    <n v="4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31"/>
    <x v="3509"/>
    <n v="3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32"/>
    <x v="3510"/>
    <n v="3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3"/>
    <x v="3511"/>
    <n v="2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34"/>
    <x v="3512"/>
    <n v="40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5"/>
    <x v="3513"/>
    <n v="43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36"/>
    <x v="3514"/>
    <n v="30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37"/>
    <x v="3515"/>
    <n v="27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38"/>
    <x v="3516"/>
    <n v="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39"/>
    <x v="3517"/>
    <n v="6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0"/>
    <x v="3518"/>
    <n v="46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1"/>
    <x v="3519"/>
    <n v="30"/>
    <x v="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42"/>
    <x v="3520"/>
    <n v="5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x v="3521"/>
    <n v="30"/>
    <x v="3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44"/>
    <x v="3522"/>
    <n v="55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45"/>
    <x v="3523"/>
    <n v="3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46"/>
    <x v="3524"/>
    <n v="32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7"/>
    <x v="3525"/>
    <n v="30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48"/>
    <x v="3526"/>
    <n v="3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49"/>
    <x v="3527"/>
    <n v="30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50"/>
    <x v="3528"/>
    <n v="30"/>
    <x v="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1"/>
    <x v="3529"/>
    <n v="3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2"/>
    <x v="3530"/>
    <n v="3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53"/>
    <x v="3531"/>
    <n v="30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54"/>
    <x v="3532"/>
    <n v="30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55"/>
    <x v="3533"/>
    <n v="6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56"/>
    <x v="3534"/>
    <n v="30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x v="3535"/>
    <n v="25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x v="3536"/>
    <n v="40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x v="3537"/>
    <n v="6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60"/>
    <x v="3538"/>
    <n v="2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61"/>
    <x v="3539"/>
    <n v="31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62"/>
    <x v="3540"/>
    <n v="30"/>
    <x v="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63"/>
    <x v="3541"/>
    <n v="6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64"/>
    <x v="3542"/>
    <n v="3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65"/>
    <x v="3543"/>
    <n v="2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x v="3544"/>
    <n v="30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x v="3545"/>
    <n v="30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8"/>
    <x v="3546"/>
    <n v="30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9"/>
    <x v="3547"/>
    <n v="3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x v="3548"/>
    <n v="2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x v="3549"/>
    <n v="3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x v="3550"/>
    <n v="46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3"/>
    <x v="3551"/>
    <n v="61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4"/>
    <x v="3552"/>
    <n v="3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x v="3553"/>
    <n v="57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6"/>
    <x v="3554"/>
    <n v="30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7"/>
    <x v="3555"/>
    <n v="30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8"/>
    <x v="3556"/>
    <n v="30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79"/>
    <x v="3557"/>
    <n v="30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0"/>
    <x v="3558"/>
    <n v="3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81"/>
    <x v="3559"/>
    <n v="25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2"/>
    <x v="3560"/>
    <n v="30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3"/>
    <x v="3561"/>
    <n v="30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x v="3562"/>
    <n v="13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x v="3563"/>
    <n v="30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86"/>
    <x v="3564"/>
    <n v="3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87"/>
    <x v="3565"/>
    <n v="23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8"/>
    <x v="3566"/>
    <n v="60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89"/>
    <x v="3567"/>
    <n v="3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0"/>
    <x v="3568"/>
    <n v="58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1"/>
    <x v="3569"/>
    <n v="60"/>
    <x v="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92"/>
    <x v="3570"/>
    <n v="30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93"/>
    <x v="3571"/>
    <n v="3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94"/>
    <x v="3572"/>
    <n v="3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x v="3573"/>
    <n v="30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6"/>
    <x v="3574"/>
    <n v="20"/>
    <x v="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97"/>
    <x v="3575"/>
    <n v="3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8"/>
    <x v="3576"/>
    <n v="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99"/>
    <x v="3577"/>
    <n v="30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600"/>
    <x v="3578"/>
    <n v="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601"/>
    <x v="3579"/>
    <n v="29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602"/>
    <x v="3580"/>
    <n v="3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3"/>
    <x v="3581"/>
    <n v="30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4"/>
    <x v="3582"/>
    <n v="30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5"/>
    <x v="3583"/>
    <n v="36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6"/>
    <x v="3584"/>
    <n v="60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7"/>
    <x v="3585"/>
    <n v="60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08"/>
    <x v="3586"/>
    <n v="30"/>
    <x v="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09"/>
    <x v="3587"/>
    <n v="30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0"/>
    <x v="3588"/>
    <n v="3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1"/>
    <x v="3589"/>
    <n v="30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x v="3590"/>
    <n v="5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3"/>
    <x v="3591"/>
    <n v="60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4"/>
    <x v="3592"/>
    <n v="14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5"/>
    <x v="3593"/>
    <n v="3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16"/>
    <x v="3594"/>
    <n v="19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17"/>
    <x v="3595"/>
    <n v="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x v="3596"/>
    <n v="30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9"/>
    <x v="3597"/>
    <n v="3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0"/>
    <x v="3598"/>
    <n v="31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21"/>
    <x v="3599"/>
    <n v="30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  <n v="30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23"/>
    <x v="3601"/>
    <n v="60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4"/>
    <x v="3602"/>
    <n v="30"/>
    <x v="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25"/>
    <x v="3603"/>
    <n v="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6"/>
    <x v="3604"/>
    <n v="60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7"/>
    <x v="3605"/>
    <n v="60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8"/>
    <x v="3606"/>
    <n v="3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9"/>
    <x v="3607"/>
    <n v="15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0"/>
    <x v="3608"/>
    <n v="5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31"/>
    <x v="3609"/>
    <n v="25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32"/>
    <x v="3610"/>
    <n v="16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33"/>
    <x v="3611"/>
    <n v="60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34"/>
    <x v="3612"/>
    <n v="6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35"/>
    <x v="3613"/>
    <n v="60"/>
    <x v="4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36"/>
    <x v="3614"/>
    <n v="20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37"/>
    <x v="3615"/>
    <n v="30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38"/>
    <x v="3616"/>
    <n v="60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39"/>
    <x v="3617"/>
    <n v="30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640"/>
    <x v="3618"/>
    <n v="60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41"/>
    <x v="3619"/>
    <n v="3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42"/>
    <x v="3620"/>
    <n v="30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43"/>
    <x v="3621"/>
    <n v="60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44"/>
    <x v="3622"/>
    <n v="30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45"/>
    <x v="3623"/>
    <n v="3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46"/>
    <x v="3624"/>
    <n v="15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  <n v="61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  <n v="30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  <n v="6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50"/>
    <x v="3628"/>
    <n v="30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51"/>
    <x v="3629"/>
    <n v="30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  <n v="31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53"/>
    <x v="3631"/>
    <n v="3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54"/>
    <x v="3632"/>
    <n v="30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55"/>
    <x v="3633"/>
    <n v="14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  <n v="3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7"/>
    <x v="3635"/>
    <n v="45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8"/>
    <x v="3636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9"/>
    <x v="3637"/>
    <n v="30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60"/>
    <x v="3638"/>
    <n v="30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1"/>
    <x v="3639"/>
    <n v="43"/>
    <x v="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62"/>
    <x v="3640"/>
    <n v="35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3"/>
    <x v="3641"/>
    <n v="3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64"/>
    <x v="3642"/>
    <n v="60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5"/>
    <x v="3643"/>
    <n v="30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66"/>
    <x v="3644"/>
    <n v="38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67"/>
    <x v="3645"/>
    <n v="55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68"/>
    <x v="3646"/>
    <n v="3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69"/>
    <x v="3647"/>
    <n v="59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70"/>
    <x v="3648"/>
    <n v="30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71"/>
    <x v="3649"/>
    <n v="1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  <n v="30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73"/>
    <x v="3651"/>
    <n v="30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74"/>
    <x v="3652"/>
    <n v="30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75"/>
    <x v="3653"/>
    <n v="16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76"/>
    <x v="3654"/>
    <n v="40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77"/>
    <x v="3655"/>
    <n v="30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78"/>
    <x v="3656"/>
    <n v="3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79"/>
    <x v="3657"/>
    <n v="30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0"/>
    <x v="3658"/>
    <n v="3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1"/>
    <x v="3659"/>
    <n v="30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82"/>
    <x v="3660"/>
    <n v="10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3"/>
    <x v="3661"/>
    <n v="60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4"/>
    <x v="3662"/>
    <n v="60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5"/>
    <x v="3663"/>
    <n v="3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6"/>
    <x v="3664"/>
    <n v="6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87"/>
    <x v="3665"/>
    <n v="9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88"/>
    <x v="3666"/>
    <n v="3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89"/>
    <x v="3667"/>
    <n v="31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90"/>
    <x v="3668"/>
    <n v="6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91"/>
    <x v="3669"/>
    <n v="3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92"/>
    <x v="3670"/>
    <n v="6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93"/>
    <x v="3671"/>
    <n v="30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94"/>
    <x v="3672"/>
    <n v="26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95"/>
    <x v="3673"/>
    <n v="15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6"/>
    <x v="3674"/>
    <n v="6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97"/>
    <x v="3675"/>
    <n v="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98"/>
    <x v="3676"/>
    <n v="60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9"/>
    <x v="3677"/>
    <n v="30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700"/>
    <x v="3678"/>
    <n v="30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701"/>
    <x v="3679"/>
    <n v="3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702"/>
    <x v="3680"/>
    <n v="3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x v="3681"/>
    <n v="28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x v="3682"/>
    <n v="6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x v="3683"/>
    <n v="2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x v="3684"/>
    <n v="6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x v="3685"/>
    <n v="28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x v="3686"/>
    <n v="16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x v="3687"/>
    <n v="3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x v="3688"/>
    <n v="3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x v="3689"/>
    <n v="4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x v="3690"/>
    <n v="5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x v="3691"/>
    <n v="30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x v="3692"/>
    <n v="5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x v="3693"/>
    <n v="43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x v="3694"/>
    <n v="3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x v="3695"/>
    <n v="6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x v="3696"/>
    <n v="35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x v="3697"/>
    <n v="30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x v="3698"/>
    <n v="35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x v="3699"/>
    <n v="30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x v="3700"/>
    <n v="60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x v="3701"/>
    <n v="30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x v="3702"/>
    <n v="3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x v="3703"/>
    <n v="30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x v="3704"/>
    <n v="31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x v="3705"/>
    <n v="3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x v="3706"/>
    <n v="6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x v="3707"/>
    <n v="6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x v="3708"/>
    <n v="30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x v="3709"/>
    <n v="3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x v="3710"/>
    <n v="21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x v="3711"/>
    <n v="3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x v="3712"/>
    <n v="30"/>
    <x v="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x v="3713"/>
    <n v="60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x v="3714"/>
    <n v="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x v="3715"/>
    <n v="60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x v="3716"/>
    <n v="3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x v="3717"/>
    <n v="30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x v="3718"/>
    <n v="60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x v="3719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x v="3720"/>
    <n v="30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x v="3721"/>
    <n v="30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x v="3722"/>
    <n v="3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x v="3723"/>
    <n v="53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x v="3724"/>
    <n v="21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x v="3725"/>
    <n v="14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x v="3726"/>
    <n v="74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x v="3727"/>
    <n v="60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x v="3728"/>
    <n v="30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x v="3729"/>
    <n v="60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x v="3730"/>
    <n v="10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x v="3731"/>
    <n v="30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x v="3732"/>
    <n v="3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x v="3733"/>
    <n v="3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x v="3734"/>
    <n v="20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x v="3735"/>
    <n v="6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x v="3736"/>
    <n v="60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x v="3737"/>
    <n v="6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x v="3738"/>
    <n v="30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x v="3739"/>
    <n v="6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x v="3740"/>
    <n v="3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x v="3741"/>
    <n v="61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x v="3742"/>
    <n v="3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x v="3743"/>
    <n v="30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x v="3744"/>
    <n v="30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x v="3745"/>
    <n v="6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x v="3746"/>
    <n v="30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x v="3747"/>
    <n v="30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x v="3748"/>
    <n v="30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x v="3749"/>
    <n v="30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x v="3750"/>
    <n v="6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x v="3751"/>
    <n v="3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x v="3752"/>
    <n v="30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x v="3753"/>
    <n v="60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x v="3754"/>
    <n v="3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x v="3755"/>
    <n v="30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x v="3756"/>
    <n v="30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x v="3757"/>
    <n v="30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x v="3758"/>
    <n v="3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x v="3759"/>
    <n v="31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x v="3760"/>
    <n v="3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x v="3761"/>
    <n v="24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x v="3762"/>
    <n v="56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  <n v="30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  <n v="3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  <n v="31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  <n v="30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  <n v="6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  <n v="3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  <n v="3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  <n v="3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  <n v="30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  <n v="30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  <n v="30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  <n v="30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  <n v="3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  <n v="3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  <n v="31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  <n v="29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x v="3779"/>
    <n v="3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x v="3780"/>
    <n v="42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x v="3781"/>
    <n v="34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x v="3782"/>
    <n v="31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x v="3783"/>
    <n v="18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x v="3784"/>
    <n v="30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x v="3785"/>
    <n v="30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x v="3786"/>
    <n v="3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x v="3787"/>
    <n v="40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x v="3788"/>
    <n v="2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x v="3789"/>
    <n v="30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x v="3790"/>
    <n v="31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x v="3791"/>
    <n v="46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x v="3792"/>
    <n v="3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x v="3793"/>
    <n v="30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x v="3794"/>
    <n v="4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x v="3795"/>
    <n v="21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x v="3796"/>
    <n v="3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x v="3797"/>
    <n v="39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x v="3798"/>
    <n v="31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x v="3799"/>
    <n v="3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x v="3800"/>
    <n v="30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x v="3801"/>
    <n v="30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x v="3802"/>
    <n v="4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x v="3803"/>
    <n v="6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x v="3804"/>
    <n v="3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  <n v="2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  <n v="45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  <n v="3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  <n v="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  <n v="28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  <n v="4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  <n v="31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  <n v="3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  <n v="60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  <n v="31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  <n v="42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  <n v="30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  <n v="6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  <n v="30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x v="3819"/>
    <n v="31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x v="3820"/>
    <n v="30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x v="3821"/>
    <n v="30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x v="3822"/>
    <n v="30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x v="3823"/>
    <n v="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x v="3824"/>
    <n v="14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x v="3825"/>
    <n v="6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x v="3826"/>
    <n v="30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x v="3827"/>
    <n v="30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x v="3828"/>
    <n v="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x v="3829"/>
    <n v="30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x v="3830"/>
    <n v="30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x v="3831"/>
    <n v="6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x v="3832"/>
    <n v="30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x v="3833"/>
    <n v="30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x v="3834"/>
    <n v="31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x v="3835"/>
    <n v="21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x v="3836"/>
    <n v="3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x v="3837"/>
    <n v="30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x v="3838"/>
    <n v="3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x v="3839"/>
    <n v="3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x v="3840"/>
    <n v="31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x v="3841"/>
    <n v="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x v="3842"/>
    <n v="5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x v="3843"/>
    <n v="3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x v="3844"/>
    <n v="8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x v="3845"/>
    <n v="20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x v="3846"/>
    <n v="30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  <n v="3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  <n v="3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  <n v="30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x v="3850"/>
    <n v="61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x v="3851"/>
    <n v="3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x v="3852"/>
    <n v="30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x v="3853"/>
    <n v="6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x v="3854"/>
    <n v="30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x v="3855"/>
    <n v="30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x v="3856"/>
    <n v="3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x v="3857"/>
    <n v="30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x v="3858"/>
    <n v="6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x v="3859"/>
    <n v="3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x v="3860"/>
    <n v="2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x v="3861"/>
    <n v="31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x v="3862"/>
    <n v="48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x v="3863"/>
    <n v="3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x v="3864"/>
    <n v="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x v="3865"/>
    <n v="31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x v="3866"/>
    <n v="31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x v="3867"/>
    <n v="2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x v="3868"/>
    <n v="59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x v="3869"/>
    <n v="59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x v="3870"/>
    <n v="3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x v="3871"/>
    <n v="31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x v="3872"/>
    <n v="30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x v="3873"/>
    <n v="30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x v="3874"/>
    <n v="60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x v="3875"/>
    <n v="42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x v="3876"/>
    <n v="7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x v="3877"/>
    <n v="30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x v="3878"/>
    <n v="3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x v="3879"/>
    <n v="3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x v="3880"/>
    <n v="24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x v="3881"/>
    <n v="7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x v="3882"/>
    <n v="3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x v="3883"/>
    <n v="60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x v="3884"/>
    <n v="10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x v="3885"/>
    <n v="30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x v="3886"/>
    <n v="31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x v="3887"/>
    <n v="30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x v="3888"/>
    <n v="45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x v="3889"/>
    <n v="30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x v="3890"/>
    <n v="30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x v="3891"/>
    <n v="6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x v="3892"/>
    <n v="3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x v="3893"/>
    <n v="24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x v="3894"/>
    <n v="12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x v="3895"/>
    <n v="60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x v="3896"/>
    <n v="4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x v="3897"/>
    <n v="6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x v="3898"/>
    <n v="3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x v="3899"/>
    <n v="6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x v="3900"/>
    <n v="30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x v="3901"/>
    <n v="14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x v="3902"/>
    <n v="6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x v="3903"/>
    <n v="13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x v="3904"/>
    <n v="30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x v="3905"/>
    <n v="21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x v="3906"/>
    <n v="30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x v="3907"/>
    <n v="14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x v="3908"/>
    <n v="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x v="3909"/>
    <n v="30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x v="3910"/>
    <n v="30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x v="3911"/>
    <n v="30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x v="3912"/>
    <n v="29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x v="3913"/>
    <n v="30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x v="3914"/>
    <n v="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x v="3915"/>
    <n v="3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x v="3916"/>
    <n v="6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x v="3917"/>
    <n v="3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x v="3918"/>
    <n v="30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x v="3919"/>
    <n v="3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x v="3920"/>
    <n v="35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  <n v="30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  <n v="2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  <n v="3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  <n v="2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  <n v="3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  <n v="6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  <n v="1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  <n v="3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  <n v="30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  <n v="5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  <n v="25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  <n v="45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  <n v="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  <n v="41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  <n v="3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  <n v="3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  <n v="3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  <n v="31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  <n v="29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  <n v="45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  <n v="6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  <n v="4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  <n v="30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  <n v="2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  <n v="3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  <n v="30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  <n v="35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  <n v="30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x v="3949"/>
    <n v="3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x v="3950"/>
    <n v="3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x v="3951"/>
    <n v="4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x v="3952"/>
    <n v="3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x v="3953"/>
    <n v="60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x v="3954"/>
    <n v="6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x v="3955"/>
    <n v="30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x v="3956"/>
    <n v="49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x v="3957"/>
    <n v="30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x v="3958"/>
    <n v="3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x v="3959"/>
    <n v="31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x v="3960"/>
    <n v="30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x v="3961"/>
    <n v="3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x v="3962"/>
    <n v="30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x v="3963"/>
    <n v="30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x v="3964"/>
    <n v="15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x v="3965"/>
    <n v="60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x v="3966"/>
    <n v="31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x v="3967"/>
    <n v="31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x v="3968"/>
    <n v="4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x v="3969"/>
    <n v="30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x v="3970"/>
    <n v="6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x v="3971"/>
    <n v="3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x v="3972"/>
    <n v="3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x v="3973"/>
    <n v="3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x v="3974"/>
    <n v="45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x v="3975"/>
    <n v="2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x v="3976"/>
    <n v="30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x v="3977"/>
    <n v="4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x v="3978"/>
    <n v="25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x v="3979"/>
    <n v="49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x v="3980"/>
    <n v="3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x v="3981"/>
    <n v="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x v="3982"/>
    <n v="3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  <n v="3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x v="3984"/>
    <n v="20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x v="3985"/>
    <n v="30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x v="3986"/>
    <n v="3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x v="3987"/>
    <n v="30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x v="3988"/>
    <n v="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x v="3989"/>
    <n v="60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x v="3990"/>
    <n v="3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x v="3991"/>
    <n v="30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x v="3992"/>
    <n v="16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x v="3993"/>
    <n v="5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x v="3994"/>
    <n v="15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x v="3995"/>
    <n v="30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x v="3996"/>
    <n v="27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x v="3997"/>
    <n v="42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x v="3998"/>
    <n v="45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x v="3999"/>
    <n v="6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x v="4000"/>
    <n v="9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x v="4001"/>
    <n v="60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x v="4002"/>
    <n v="24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x v="4003"/>
    <n v="60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x v="4004"/>
    <n v="6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x v="4005"/>
    <n v="3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x v="4006"/>
    <n v="6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x v="4007"/>
    <n v="8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x v="4008"/>
    <n v="6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x v="4009"/>
    <n v="6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x v="4010"/>
    <n v="3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x v="4011"/>
    <n v="3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x v="4012"/>
    <n v="30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x v="4013"/>
    <n v="2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x v="4014"/>
    <n v="6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x v="4015"/>
    <n v="3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x v="4016"/>
    <n v="3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x v="4017"/>
    <n v="38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x v="4018"/>
    <n v="60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x v="4019"/>
    <n v="30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x v="4020"/>
    <n v="3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x v="4021"/>
    <n v="31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x v="4022"/>
    <n v="6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x v="4023"/>
    <n v="30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x v="4024"/>
    <n v="30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x v="4025"/>
    <n v="1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x v="4026"/>
    <n v="2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x v="4027"/>
    <n v="60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x v="4028"/>
    <n v="3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x v="4029"/>
    <n v="30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x v="4030"/>
    <n v="3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x v="4031"/>
    <n v="3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x v="4032"/>
    <n v="61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x v="4033"/>
    <n v="3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x v="4034"/>
    <n v="18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x v="4035"/>
    <n v="41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x v="4036"/>
    <n v="1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x v="4037"/>
    <n v="3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x v="4038"/>
    <n v="30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x v="4039"/>
    <n v="32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x v="4040"/>
    <n v="31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x v="4041"/>
    <n v="60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x v="4042"/>
    <n v="3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x v="4043"/>
    <n v="56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x v="4044"/>
    <n v="61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x v="4045"/>
    <n v="5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x v="4046"/>
    <n v="30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x v="4047"/>
    <n v="22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x v="4048"/>
    <n v="2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x v="4049"/>
    <n v="3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x v="4050"/>
    <n v="27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x v="4051"/>
    <n v="3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x v="4052"/>
    <n v="25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x v="4053"/>
    <n v="30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x v="4054"/>
    <n v="3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x v="4055"/>
    <n v="8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x v="4056"/>
    <n v="45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x v="4057"/>
    <n v="3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x v="4058"/>
    <n v="13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x v="4059"/>
    <n v="28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x v="4060"/>
    <n v="25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x v="4061"/>
    <n v="31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x v="4062"/>
    <n v="6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x v="4063"/>
    <n v="30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x v="4064"/>
    <n v="60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x v="4065"/>
    <n v="31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x v="4066"/>
    <n v="60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x v="4067"/>
    <n v="28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x v="4068"/>
    <n v="31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x v="4069"/>
    <n v="3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x v="4070"/>
    <n v="3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x v="4071"/>
    <n v="30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x v="4072"/>
    <n v="30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x v="4073"/>
    <n v="15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x v="4074"/>
    <n v="45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x v="4075"/>
    <n v="61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x v="4076"/>
    <n v="3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x v="4077"/>
    <n v="51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x v="4078"/>
    <n v="1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x v="4079"/>
    <n v="7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x v="4080"/>
    <n v="31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x v="4081"/>
    <n v="60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x v="4082"/>
    <n v="30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x v="4083"/>
    <n v="29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x v="4084"/>
    <n v="30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x v="4085"/>
    <n v="25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x v="4086"/>
    <n v="3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x v="4087"/>
    <n v="57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x v="4088"/>
    <n v="30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x v="4089"/>
    <n v="1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x v="4090"/>
    <n v="30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x v="4091"/>
    <n v="3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9CAFC7-84A4-4634-A9C5-2C7FCE4EAA3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C5666-D49A-4BF4-9A70-24A1D30ABE5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51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2">
    <field x="16"/>
    <field x="17"/>
  </rowFields>
  <rowItems count="46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4"/>
    </i>
    <i r="1">
      <x v="4"/>
    </i>
    <i r="1">
      <x v="7"/>
    </i>
    <i r="1">
      <x v="8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36"/>
    </i>
    <i>
      <x v="7"/>
    </i>
    <i r="1">
      <x v="11"/>
    </i>
    <i r="1">
      <x v="12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7CBC1-C312-47F2-BC36-79C8D99B09FC}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5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5" showAll="0"/>
    <pivotField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K1" zoomScale="95" zoomScaleNormal="95" workbookViewId="0">
      <pane ySplit="1" topLeftCell="A4104" activePane="bottomLeft" state="frozen"/>
      <selection pane="bottomLeft" activeCell="V1" sqref="V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20" width="30.42578125" style="14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t="s">
        <v>8387</v>
      </c>
      <c r="V1" t="s">
        <v>8367</v>
      </c>
    </row>
    <row r="2" spans="1:22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t="s">
        <v>8308</v>
      </c>
      <c r="R2" t="s">
        <v>8309</v>
      </c>
      <c r="S2" s="14">
        <f>+(((J2/60)/60)/24)+DATE(1970,1,1)</f>
        <v>42626.668888888889</v>
      </c>
      <c r="T2" s="14">
        <f>+(((I2/60)/60)/24)+DATE(1970,1,1)</f>
        <v>42656.915972222225</v>
      </c>
      <c r="U2">
        <f>CEILING(T2-S2,1)</f>
        <v>31</v>
      </c>
      <c r="V2">
        <f>YEAR(S2)</f>
        <v>2016</v>
      </c>
    </row>
    <row r="3" spans="1:22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t="s">
        <v>8310</v>
      </c>
      <c r="R3" t="s">
        <v>8311</v>
      </c>
      <c r="S3" s="14">
        <f t="shared" ref="S3:S66" si="2">+(((J3/60)/60)/24)+DATE(1970,1,1)</f>
        <v>42800.751041666663</v>
      </c>
      <c r="T3" s="14">
        <f t="shared" ref="T3:T66" si="3">+(((I3/60)/60)/24)+DATE(1970,1,1)</f>
        <v>42807.125</v>
      </c>
      <c r="U3">
        <f t="shared" ref="U3:U66" si="4">CEILING(T3-S3,1)</f>
        <v>7</v>
      </c>
      <c r="V3">
        <f t="shared" ref="V3:V66" si="5">YEAR(S3)</f>
        <v>2017</v>
      </c>
    </row>
    <row r="4" spans="1:22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8312</v>
      </c>
      <c r="R4" t="s">
        <v>8313</v>
      </c>
      <c r="S4" s="14">
        <f t="shared" si="2"/>
        <v>41855.783645833333</v>
      </c>
      <c r="T4" s="14">
        <f t="shared" si="3"/>
        <v>41885.783645833333</v>
      </c>
      <c r="U4">
        <f t="shared" si="4"/>
        <v>30</v>
      </c>
      <c r="V4">
        <f t="shared" si="5"/>
        <v>2014</v>
      </c>
    </row>
    <row r="5" spans="1:22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8308</v>
      </c>
      <c r="R5" t="s">
        <v>8314</v>
      </c>
      <c r="S5" s="14">
        <f t="shared" si="2"/>
        <v>42714.440416666665</v>
      </c>
      <c r="T5" s="14">
        <f t="shared" si="3"/>
        <v>42759.440416666665</v>
      </c>
      <c r="U5">
        <f t="shared" si="4"/>
        <v>45</v>
      </c>
      <c r="V5">
        <f t="shared" si="5"/>
        <v>2016</v>
      </c>
    </row>
    <row r="6" spans="1:22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8308</v>
      </c>
      <c r="R6" t="s">
        <v>8309</v>
      </c>
      <c r="S6" s="14">
        <f t="shared" si="2"/>
        <v>41324.214571759258</v>
      </c>
      <c r="T6" s="14">
        <f t="shared" si="3"/>
        <v>41358.172905092593</v>
      </c>
      <c r="U6">
        <f t="shared" si="4"/>
        <v>34</v>
      </c>
      <c r="V6">
        <f t="shared" si="5"/>
        <v>2013</v>
      </c>
    </row>
    <row r="7" spans="1:22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4">
        <f t="shared" si="2"/>
        <v>42432.701724537037</v>
      </c>
      <c r="T7" s="14">
        <f t="shared" si="3"/>
        <v>42457.660057870366</v>
      </c>
      <c r="U7">
        <f t="shared" si="4"/>
        <v>25</v>
      </c>
      <c r="V7">
        <f t="shared" si="5"/>
        <v>2016</v>
      </c>
    </row>
    <row r="8" spans="1:22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8308</v>
      </c>
      <c r="R8" t="s">
        <v>8317</v>
      </c>
      <c r="S8" s="14">
        <f t="shared" si="2"/>
        <v>42704.335810185185</v>
      </c>
      <c r="T8" s="14">
        <f t="shared" si="3"/>
        <v>42737.957638888889</v>
      </c>
      <c r="U8">
        <f t="shared" si="4"/>
        <v>34</v>
      </c>
      <c r="V8">
        <f t="shared" si="5"/>
        <v>2016</v>
      </c>
    </row>
    <row r="9" spans="1:22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8318</v>
      </c>
      <c r="R9" t="s">
        <v>8319</v>
      </c>
      <c r="S9" s="14">
        <f t="shared" si="2"/>
        <v>42604.730567129634</v>
      </c>
      <c r="T9" s="14">
        <f t="shared" si="3"/>
        <v>42614.730567129634</v>
      </c>
      <c r="U9">
        <f t="shared" si="4"/>
        <v>10</v>
      </c>
      <c r="V9">
        <f t="shared" si="5"/>
        <v>2016</v>
      </c>
    </row>
    <row r="10" spans="1:22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8310</v>
      </c>
      <c r="R10" t="s">
        <v>8311</v>
      </c>
      <c r="S10" s="14">
        <f t="shared" si="2"/>
        <v>41660.708530092597</v>
      </c>
      <c r="T10" s="14">
        <f t="shared" si="3"/>
        <v>41691.75</v>
      </c>
      <c r="U10">
        <f t="shared" si="4"/>
        <v>32</v>
      </c>
      <c r="V10">
        <f t="shared" si="5"/>
        <v>2014</v>
      </c>
    </row>
    <row r="11" spans="1:22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8310</v>
      </c>
      <c r="R11" t="s">
        <v>8311</v>
      </c>
      <c r="S11" s="14">
        <f t="shared" si="2"/>
        <v>42702.804814814815</v>
      </c>
      <c r="T11" s="14">
        <f t="shared" si="3"/>
        <v>42712.804814814815</v>
      </c>
      <c r="U11">
        <f t="shared" si="4"/>
        <v>10</v>
      </c>
      <c r="V11">
        <f t="shared" si="5"/>
        <v>2016</v>
      </c>
    </row>
    <row r="12" spans="1:22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8310</v>
      </c>
      <c r="R12" t="s">
        <v>8311</v>
      </c>
      <c r="S12" s="14">
        <f t="shared" si="2"/>
        <v>41319.349988425929</v>
      </c>
      <c r="T12" s="14">
        <f t="shared" si="3"/>
        <v>41359.349988425929</v>
      </c>
      <c r="U12">
        <f t="shared" si="4"/>
        <v>40</v>
      </c>
      <c r="V12">
        <f t="shared" si="5"/>
        <v>2013</v>
      </c>
    </row>
    <row r="13" spans="1:22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8310</v>
      </c>
      <c r="R13" t="s">
        <v>8311</v>
      </c>
      <c r="S13" s="14">
        <f t="shared" si="2"/>
        <v>42776.704432870371</v>
      </c>
      <c r="T13" s="14">
        <f t="shared" si="3"/>
        <v>42801.208333333328</v>
      </c>
      <c r="U13">
        <f t="shared" si="4"/>
        <v>25</v>
      </c>
      <c r="V13">
        <f t="shared" si="5"/>
        <v>2017</v>
      </c>
    </row>
    <row r="14" spans="1:22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4">
        <f t="shared" si="2"/>
        <v>42548.269861111112</v>
      </c>
      <c r="T14" s="14">
        <f t="shared" si="3"/>
        <v>42593.269861111112</v>
      </c>
      <c r="U14">
        <f t="shared" si="4"/>
        <v>45</v>
      </c>
      <c r="V14">
        <f t="shared" si="5"/>
        <v>2016</v>
      </c>
    </row>
    <row r="15" spans="1:22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8308</v>
      </c>
      <c r="R15" t="s">
        <v>8309</v>
      </c>
      <c r="S15" s="14">
        <f t="shared" si="2"/>
        <v>41450.681574074071</v>
      </c>
      <c r="T15" s="14">
        <f t="shared" si="3"/>
        <v>41480.681574074071</v>
      </c>
      <c r="U15">
        <f t="shared" si="4"/>
        <v>30</v>
      </c>
      <c r="V15">
        <f t="shared" si="5"/>
        <v>2013</v>
      </c>
    </row>
    <row r="16" spans="1:22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8308</v>
      </c>
      <c r="R16" t="s">
        <v>8309</v>
      </c>
      <c r="S16" s="14">
        <f t="shared" si="2"/>
        <v>41493.543958333335</v>
      </c>
      <c r="T16" s="14">
        <f t="shared" si="3"/>
        <v>41523.791666666664</v>
      </c>
      <c r="U16">
        <f t="shared" si="4"/>
        <v>31</v>
      </c>
      <c r="V16">
        <f t="shared" si="5"/>
        <v>2013</v>
      </c>
    </row>
    <row r="17" spans="1:22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4">
        <f t="shared" si="2"/>
        <v>42199.651319444441</v>
      </c>
      <c r="T17" s="14">
        <f t="shared" si="3"/>
        <v>42235.651319444441</v>
      </c>
      <c r="U17">
        <f t="shared" si="4"/>
        <v>36</v>
      </c>
      <c r="V17">
        <f t="shared" si="5"/>
        <v>2015</v>
      </c>
    </row>
    <row r="18" spans="1:22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8308</v>
      </c>
      <c r="R18" t="s">
        <v>8309</v>
      </c>
      <c r="S18" s="14">
        <f t="shared" si="2"/>
        <v>41326.987974537034</v>
      </c>
      <c r="T18" s="14">
        <f t="shared" si="3"/>
        <v>41356.94630787037</v>
      </c>
      <c r="U18">
        <f t="shared" si="4"/>
        <v>30</v>
      </c>
      <c r="V18">
        <f t="shared" si="5"/>
        <v>2013</v>
      </c>
    </row>
    <row r="19" spans="1:22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8308</v>
      </c>
      <c r="R19" t="s">
        <v>8317</v>
      </c>
      <c r="S19" s="14">
        <f t="shared" si="2"/>
        <v>41144.42155092593</v>
      </c>
      <c r="T19" s="14">
        <f t="shared" si="3"/>
        <v>41165.42155092593</v>
      </c>
      <c r="U19">
        <f t="shared" si="4"/>
        <v>21</v>
      </c>
      <c r="V19">
        <f t="shared" si="5"/>
        <v>2012</v>
      </c>
    </row>
    <row r="20" spans="1:22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8310</v>
      </c>
      <c r="R20" t="s">
        <v>8311</v>
      </c>
      <c r="S20" s="14">
        <f t="shared" si="2"/>
        <v>41569.575613425928</v>
      </c>
      <c r="T20" s="14">
        <f t="shared" si="3"/>
        <v>41605.126388888886</v>
      </c>
      <c r="U20">
        <f t="shared" si="4"/>
        <v>36</v>
      </c>
      <c r="V20">
        <f t="shared" si="5"/>
        <v>2013</v>
      </c>
    </row>
    <row r="21" spans="1:22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8310</v>
      </c>
      <c r="R21" t="s">
        <v>8311</v>
      </c>
      <c r="S21" s="14">
        <f t="shared" si="2"/>
        <v>42315.699490740735</v>
      </c>
      <c r="T21" s="14">
        <f t="shared" si="3"/>
        <v>42345.699490740735</v>
      </c>
      <c r="U21">
        <f t="shared" si="4"/>
        <v>30</v>
      </c>
      <c r="V21">
        <f t="shared" si="5"/>
        <v>2015</v>
      </c>
    </row>
    <row r="22" spans="1:22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8312</v>
      </c>
      <c r="R22" t="s">
        <v>8320</v>
      </c>
      <c r="S22" s="14">
        <f t="shared" si="2"/>
        <v>42459.693865740745</v>
      </c>
      <c r="T22" s="14">
        <f t="shared" si="3"/>
        <v>42490.915972222225</v>
      </c>
      <c r="U22">
        <f t="shared" si="4"/>
        <v>32</v>
      </c>
      <c r="V22">
        <f t="shared" si="5"/>
        <v>2016</v>
      </c>
    </row>
    <row r="23" spans="1:22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8310</v>
      </c>
      <c r="R23" t="s">
        <v>8311</v>
      </c>
      <c r="S23" s="14">
        <f t="shared" si="2"/>
        <v>41423.910891203705</v>
      </c>
      <c r="T23" s="14">
        <f t="shared" si="3"/>
        <v>41450.208333333336</v>
      </c>
      <c r="U23">
        <f t="shared" si="4"/>
        <v>27</v>
      </c>
      <c r="V23">
        <f t="shared" si="5"/>
        <v>2013</v>
      </c>
    </row>
    <row r="24" spans="1:22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8321</v>
      </c>
      <c r="R24" t="s">
        <v>8322</v>
      </c>
      <c r="S24" s="14">
        <f t="shared" si="2"/>
        <v>41394.871678240743</v>
      </c>
      <c r="T24" s="14">
        <f t="shared" si="3"/>
        <v>41408.871678240743</v>
      </c>
      <c r="U24">
        <f t="shared" si="4"/>
        <v>14</v>
      </c>
      <c r="V24">
        <f t="shared" si="5"/>
        <v>2013</v>
      </c>
    </row>
    <row r="25" spans="1:22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8310</v>
      </c>
      <c r="R25" t="s">
        <v>8311</v>
      </c>
      <c r="S25" s="14">
        <f t="shared" si="2"/>
        <v>42202.278194444443</v>
      </c>
      <c r="T25" s="14">
        <f t="shared" si="3"/>
        <v>42232.278194444443</v>
      </c>
      <c r="U25">
        <f t="shared" si="4"/>
        <v>30</v>
      </c>
      <c r="V25">
        <f t="shared" si="5"/>
        <v>2015</v>
      </c>
    </row>
    <row r="26" spans="1:22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8310</v>
      </c>
      <c r="R26" t="s">
        <v>8311</v>
      </c>
      <c r="S26" s="14">
        <f t="shared" si="2"/>
        <v>42710.824618055558</v>
      </c>
      <c r="T26" s="14">
        <f t="shared" si="3"/>
        <v>42740.824618055558</v>
      </c>
      <c r="U26">
        <f t="shared" si="4"/>
        <v>30</v>
      </c>
      <c r="V26">
        <f t="shared" si="5"/>
        <v>2016</v>
      </c>
    </row>
    <row r="27" spans="1:22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8308</v>
      </c>
      <c r="R27" t="s">
        <v>8309</v>
      </c>
      <c r="S27" s="14">
        <f t="shared" si="2"/>
        <v>41324.193298611113</v>
      </c>
      <c r="T27" s="14">
        <f t="shared" si="3"/>
        <v>41384.151631944449</v>
      </c>
      <c r="U27">
        <f t="shared" si="4"/>
        <v>60</v>
      </c>
      <c r="V27">
        <f t="shared" si="5"/>
        <v>2013</v>
      </c>
    </row>
    <row r="28" spans="1:22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8308</v>
      </c>
      <c r="R28" t="s">
        <v>8309</v>
      </c>
      <c r="S28" s="14">
        <f t="shared" si="2"/>
        <v>41148.194641203707</v>
      </c>
      <c r="T28" s="14">
        <f t="shared" si="3"/>
        <v>41188.165972222225</v>
      </c>
      <c r="U28">
        <f t="shared" si="4"/>
        <v>40</v>
      </c>
      <c r="V28">
        <f t="shared" si="5"/>
        <v>2012</v>
      </c>
    </row>
    <row r="29" spans="1:22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8310</v>
      </c>
      <c r="R29" t="s">
        <v>8311</v>
      </c>
      <c r="S29" s="14">
        <f t="shared" si="2"/>
        <v>42691.8512037037</v>
      </c>
      <c r="T29" s="14">
        <f t="shared" si="3"/>
        <v>42719.958333333328</v>
      </c>
      <c r="U29">
        <f t="shared" si="4"/>
        <v>29</v>
      </c>
      <c r="V29">
        <f t="shared" si="5"/>
        <v>2016</v>
      </c>
    </row>
    <row r="30" spans="1:22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8308</v>
      </c>
      <c r="R30" t="s">
        <v>8309</v>
      </c>
      <c r="S30" s="14">
        <f t="shared" si="2"/>
        <v>41039.225601851853</v>
      </c>
      <c r="T30" s="14">
        <f t="shared" si="3"/>
        <v>41072.291666666664</v>
      </c>
      <c r="U30">
        <f t="shared" si="4"/>
        <v>34</v>
      </c>
      <c r="V30">
        <f t="shared" si="5"/>
        <v>2012</v>
      </c>
    </row>
    <row r="31" spans="1:22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8310</v>
      </c>
      <c r="R31" t="s">
        <v>8311</v>
      </c>
      <c r="S31" s="14">
        <f t="shared" si="2"/>
        <v>42068.209097222221</v>
      </c>
      <c r="T31" s="14">
        <f t="shared" si="3"/>
        <v>42097.165972222225</v>
      </c>
      <c r="U31">
        <f t="shared" si="4"/>
        <v>29</v>
      </c>
      <c r="V31">
        <f t="shared" si="5"/>
        <v>2015</v>
      </c>
    </row>
    <row r="32" spans="1:22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8308</v>
      </c>
      <c r="R32" t="s">
        <v>8309</v>
      </c>
      <c r="S32" s="14">
        <f t="shared" si="2"/>
        <v>41316.120949074073</v>
      </c>
      <c r="T32" s="14">
        <f t="shared" si="3"/>
        <v>41346.833333333336</v>
      </c>
      <c r="U32">
        <f t="shared" si="4"/>
        <v>31</v>
      </c>
      <c r="V32">
        <f t="shared" si="5"/>
        <v>2013</v>
      </c>
    </row>
    <row r="33" spans="1:22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8310</v>
      </c>
      <c r="R33" t="s">
        <v>8311</v>
      </c>
      <c r="S33" s="14">
        <f t="shared" si="2"/>
        <v>42677.005474537036</v>
      </c>
      <c r="T33" s="14">
        <f t="shared" si="3"/>
        <v>42707.0471412037</v>
      </c>
      <c r="U33">
        <f t="shared" si="4"/>
        <v>31</v>
      </c>
      <c r="V33">
        <f t="shared" si="5"/>
        <v>2016</v>
      </c>
    </row>
    <row r="34" spans="1:22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8308</v>
      </c>
      <c r="R34" t="s">
        <v>8317</v>
      </c>
      <c r="S34" s="14">
        <f t="shared" si="2"/>
        <v>42658.810277777782</v>
      </c>
      <c r="T34" s="14">
        <f t="shared" si="3"/>
        <v>42683.851944444439</v>
      </c>
      <c r="U34">
        <f t="shared" si="4"/>
        <v>26</v>
      </c>
      <c r="V34">
        <f t="shared" si="5"/>
        <v>2016</v>
      </c>
    </row>
    <row r="35" spans="1:22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8310</v>
      </c>
      <c r="R35" t="s">
        <v>8311</v>
      </c>
      <c r="S35" s="14">
        <f t="shared" si="2"/>
        <v>42033.584016203706</v>
      </c>
      <c r="T35" s="14">
        <f t="shared" si="3"/>
        <v>42063.584016203706</v>
      </c>
      <c r="U35">
        <f t="shared" si="4"/>
        <v>30</v>
      </c>
      <c r="V35">
        <f t="shared" si="5"/>
        <v>2015</v>
      </c>
    </row>
    <row r="36" spans="1:22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8310</v>
      </c>
      <c r="R36" t="s">
        <v>8311</v>
      </c>
      <c r="S36" s="14">
        <f t="shared" si="2"/>
        <v>41873.79184027778</v>
      </c>
      <c r="T36" s="14">
        <f t="shared" si="3"/>
        <v>41903.79184027778</v>
      </c>
      <c r="U36">
        <f t="shared" si="4"/>
        <v>30</v>
      </c>
      <c r="V36">
        <f t="shared" si="5"/>
        <v>2014</v>
      </c>
    </row>
    <row r="37" spans="1:22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8308</v>
      </c>
      <c r="R37" t="s">
        <v>8309</v>
      </c>
      <c r="S37" s="14">
        <f t="shared" si="2"/>
        <v>41312.88077546296</v>
      </c>
      <c r="T37" s="14">
        <f t="shared" si="3"/>
        <v>41342.88077546296</v>
      </c>
      <c r="U37">
        <f t="shared" si="4"/>
        <v>30</v>
      </c>
      <c r="V37">
        <f t="shared" si="5"/>
        <v>2013</v>
      </c>
    </row>
    <row r="38" spans="1:22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8323</v>
      </c>
      <c r="R38" t="s">
        <v>8324</v>
      </c>
      <c r="S38" s="14">
        <f t="shared" si="2"/>
        <v>42410.982002314813</v>
      </c>
      <c r="T38" s="14">
        <f t="shared" si="3"/>
        <v>42440.982002314813</v>
      </c>
      <c r="U38">
        <f t="shared" si="4"/>
        <v>30</v>
      </c>
      <c r="V38">
        <f t="shared" si="5"/>
        <v>2016</v>
      </c>
    </row>
    <row r="39" spans="1:22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8308</v>
      </c>
      <c r="R39" t="s">
        <v>8317</v>
      </c>
      <c r="S39" s="14">
        <f t="shared" si="2"/>
        <v>41902.874432870369</v>
      </c>
      <c r="T39" s="14">
        <f t="shared" si="3"/>
        <v>41932.874432870369</v>
      </c>
      <c r="U39">
        <f t="shared" si="4"/>
        <v>30</v>
      </c>
      <c r="V39">
        <f t="shared" si="5"/>
        <v>2014</v>
      </c>
    </row>
    <row r="40" spans="1:22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8308</v>
      </c>
      <c r="R40" t="s">
        <v>8309</v>
      </c>
      <c r="S40" s="14">
        <f t="shared" si="2"/>
        <v>42347.358483796299</v>
      </c>
      <c r="T40" s="14">
        <f t="shared" si="3"/>
        <v>42380.958333333328</v>
      </c>
      <c r="U40">
        <f t="shared" si="4"/>
        <v>34</v>
      </c>
      <c r="V40">
        <f t="shared" si="5"/>
        <v>2015</v>
      </c>
    </row>
    <row r="41" spans="1:22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8308</v>
      </c>
      <c r="R41" t="s">
        <v>8309</v>
      </c>
      <c r="S41" s="14">
        <f t="shared" si="2"/>
        <v>41069.088506944441</v>
      </c>
      <c r="T41" s="14">
        <f t="shared" si="3"/>
        <v>41099.088506944441</v>
      </c>
      <c r="U41">
        <f t="shared" si="4"/>
        <v>30</v>
      </c>
      <c r="V41">
        <f t="shared" si="5"/>
        <v>2012</v>
      </c>
    </row>
    <row r="42" spans="1:22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8310</v>
      </c>
      <c r="R42" t="s">
        <v>8311</v>
      </c>
      <c r="S42" s="14">
        <f t="shared" si="2"/>
        <v>42766.827546296292</v>
      </c>
      <c r="T42" s="14">
        <f t="shared" si="3"/>
        <v>42796.827546296292</v>
      </c>
      <c r="U42">
        <f t="shared" si="4"/>
        <v>30</v>
      </c>
      <c r="V42">
        <f t="shared" si="5"/>
        <v>2017</v>
      </c>
    </row>
    <row r="43" spans="1:22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8308</v>
      </c>
      <c r="R43" t="s">
        <v>8309</v>
      </c>
      <c r="S43" s="14">
        <f t="shared" si="2"/>
        <v>42473.604270833333</v>
      </c>
      <c r="T43" s="14">
        <f t="shared" si="3"/>
        <v>42527.709722222222</v>
      </c>
      <c r="U43">
        <f t="shared" si="4"/>
        <v>55</v>
      </c>
      <c r="V43">
        <f t="shared" si="5"/>
        <v>2016</v>
      </c>
    </row>
    <row r="44" spans="1:22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8308</v>
      </c>
      <c r="R44" t="s">
        <v>8309</v>
      </c>
      <c r="S44" s="14">
        <f t="shared" si="2"/>
        <v>41730.584374999999</v>
      </c>
      <c r="T44" s="14">
        <f t="shared" si="3"/>
        <v>41760.584374999999</v>
      </c>
      <c r="U44">
        <f t="shared" si="4"/>
        <v>30</v>
      </c>
      <c r="V44">
        <f t="shared" si="5"/>
        <v>2014</v>
      </c>
    </row>
    <row r="45" spans="1:22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8323</v>
      </c>
      <c r="R45" t="s">
        <v>8324</v>
      </c>
      <c r="S45" s="14">
        <f t="shared" si="2"/>
        <v>41759.923101851848</v>
      </c>
      <c r="T45" s="14">
        <f t="shared" si="3"/>
        <v>41789.923101851848</v>
      </c>
      <c r="U45">
        <f t="shared" si="4"/>
        <v>30</v>
      </c>
      <c r="V45">
        <f t="shared" si="5"/>
        <v>2014</v>
      </c>
    </row>
    <row r="46" spans="1:22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4">
        <f t="shared" si="2"/>
        <v>42759.724768518514</v>
      </c>
      <c r="T46" s="14">
        <f t="shared" si="3"/>
        <v>42780.724768518514</v>
      </c>
      <c r="U46">
        <f t="shared" si="4"/>
        <v>21</v>
      </c>
      <c r="V46">
        <f t="shared" si="5"/>
        <v>2017</v>
      </c>
    </row>
    <row r="47" spans="1:22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8310</v>
      </c>
      <c r="R47" t="s">
        <v>8311</v>
      </c>
      <c r="S47" s="14">
        <f t="shared" si="2"/>
        <v>42725.869363425925</v>
      </c>
      <c r="T47" s="14">
        <f t="shared" si="3"/>
        <v>42745.915972222225</v>
      </c>
      <c r="U47">
        <f t="shared" si="4"/>
        <v>21</v>
      </c>
      <c r="V47">
        <f t="shared" si="5"/>
        <v>2016</v>
      </c>
    </row>
    <row r="48" spans="1:22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8312</v>
      </c>
      <c r="R48" t="s">
        <v>8325</v>
      </c>
      <c r="S48" s="14">
        <f t="shared" si="2"/>
        <v>41184.849166666667</v>
      </c>
      <c r="T48" s="14">
        <f t="shared" si="3"/>
        <v>41214.849166666667</v>
      </c>
      <c r="U48">
        <f t="shared" si="4"/>
        <v>30</v>
      </c>
      <c r="V48">
        <f t="shared" si="5"/>
        <v>2012</v>
      </c>
    </row>
    <row r="49" spans="1:22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8308</v>
      </c>
      <c r="R49" t="s">
        <v>8309</v>
      </c>
      <c r="S49" s="14">
        <f t="shared" si="2"/>
        <v>42394.580740740741</v>
      </c>
      <c r="T49" s="14">
        <f t="shared" si="3"/>
        <v>42441.208333333328</v>
      </c>
      <c r="U49">
        <f t="shared" si="4"/>
        <v>47</v>
      </c>
      <c r="V49">
        <f t="shared" si="5"/>
        <v>2016</v>
      </c>
    </row>
    <row r="50" spans="1:22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4">
        <f t="shared" si="2"/>
        <v>41201.012083333335</v>
      </c>
      <c r="T50" s="14">
        <f t="shared" si="3"/>
        <v>41231.053749999999</v>
      </c>
      <c r="U50">
        <f t="shared" si="4"/>
        <v>31</v>
      </c>
      <c r="V50">
        <f t="shared" si="5"/>
        <v>2012</v>
      </c>
    </row>
    <row r="51" spans="1:22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8321</v>
      </c>
      <c r="R51" t="s">
        <v>8322</v>
      </c>
      <c r="S51" s="14">
        <f t="shared" si="2"/>
        <v>40766.041921296295</v>
      </c>
      <c r="T51" s="14">
        <f t="shared" si="3"/>
        <v>40796.041921296295</v>
      </c>
      <c r="U51">
        <f t="shared" si="4"/>
        <v>30</v>
      </c>
      <c r="V51">
        <f t="shared" si="5"/>
        <v>2011</v>
      </c>
    </row>
    <row r="52" spans="1:22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8308</v>
      </c>
      <c r="R52" t="s">
        <v>8317</v>
      </c>
      <c r="S52" s="14">
        <f t="shared" si="2"/>
        <v>41150.902187499996</v>
      </c>
      <c r="T52" s="14">
        <f t="shared" si="3"/>
        <v>41165.165972222225</v>
      </c>
      <c r="U52">
        <f t="shared" si="4"/>
        <v>15</v>
      </c>
      <c r="V52">
        <f t="shared" si="5"/>
        <v>2012</v>
      </c>
    </row>
    <row r="53" spans="1:22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8308</v>
      </c>
      <c r="R53" t="s">
        <v>8317</v>
      </c>
      <c r="S53" s="14">
        <f t="shared" si="2"/>
        <v>42304.829409722224</v>
      </c>
      <c r="T53" s="14">
        <f t="shared" si="3"/>
        <v>42334.871076388896</v>
      </c>
      <c r="U53">
        <f t="shared" si="4"/>
        <v>31</v>
      </c>
      <c r="V53">
        <f t="shared" si="5"/>
        <v>2015</v>
      </c>
    </row>
    <row r="54" spans="1:22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8310</v>
      </c>
      <c r="R54" t="s">
        <v>8311</v>
      </c>
      <c r="S54" s="14">
        <f t="shared" si="2"/>
        <v>42505.936678240745</v>
      </c>
      <c r="T54" s="14">
        <f t="shared" si="3"/>
        <v>42540.958333333328</v>
      </c>
      <c r="U54">
        <f t="shared" si="4"/>
        <v>36</v>
      </c>
      <c r="V54">
        <f t="shared" si="5"/>
        <v>2016</v>
      </c>
    </row>
    <row r="55" spans="1:22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8308</v>
      </c>
      <c r="R55" t="s">
        <v>8309</v>
      </c>
      <c r="S55" s="14">
        <f t="shared" si="2"/>
        <v>41099.966944444444</v>
      </c>
      <c r="T55" s="14">
        <f t="shared" si="3"/>
        <v>41134.125</v>
      </c>
      <c r="U55">
        <f t="shared" si="4"/>
        <v>35</v>
      </c>
      <c r="V55">
        <f t="shared" si="5"/>
        <v>2012</v>
      </c>
    </row>
    <row r="56" spans="1:22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8308</v>
      </c>
      <c r="R56" t="s">
        <v>8309</v>
      </c>
      <c r="S56" s="14">
        <f t="shared" si="2"/>
        <v>42557.792453703703</v>
      </c>
      <c r="T56" s="14">
        <f t="shared" si="3"/>
        <v>42587.792453703703</v>
      </c>
      <c r="U56">
        <f t="shared" si="4"/>
        <v>30</v>
      </c>
      <c r="V56">
        <f t="shared" si="5"/>
        <v>2016</v>
      </c>
    </row>
    <row r="57" spans="1:22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8323</v>
      </c>
      <c r="R57" t="s">
        <v>8324</v>
      </c>
      <c r="S57" s="14">
        <f t="shared" si="2"/>
        <v>42741.684479166666</v>
      </c>
      <c r="T57" s="14">
        <f t="shared" si="3"/>
        <v>42771.684479166666</v>
      </c>
      <c r="U57">
        <f t="shared" si="4"/>
        <v>30</v>
      </c>
      <c r="V57">
        <f t="shared" si="5"/>
        <v>2017</v>
      </c>
    </row>
    <row r="58" spans="1:22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8308</v>
      </c>
      <c r="R58" t="s">
        <v>8309</v>
      </c>
      <c r="S58" s="14">
        <f t="shared" si="2"/>
        <v>41803.880659722221</v>
      </c>
      <c r="T58" s="14">
        <f t="shared" si="3"/>
        <v>41843.880659722221</v>
      </c>
      <c r="U58">
        <f t="shared" si="4"/>
        <v>40</v>
      </c>
      <c r="V58">
        <f t="shared" si="5"/>
        <v>2014</v>
      </c>
    </row>
    <row r="59" spans="1:22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8310</v>
      </c>
      <c r="R59" t="s">
        <v>8311</v>
      </c>
      <c r="S59" s="14">
        <f t="shared" si="2"/>
        <v>42163.625787037032</v>
      </c>
      <c r="T59" s="14">
        <f t="shared" si="3"/>
        <v>42191.125</v>
      </c>
      <c r="U59">
        <f t="shared" si="4"/>
        <v>28</v>
      </c>
      <c r="V59">
        <f t="shared" si="5"/>
        <v>2015</v>
      </c>
    </row>
    <row r="60" spans="1:22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8310</v>
      </c>
      <c r="R60" t="s">
        <v>8311</v>
      </c>
      <c r="S60" s="14">
        <f t="shared" si="2"/>
        <v>42425.757986111115</v>
      </c>
      <c r="T60" s="14">
        <f t="shared" si="3"/>
        <v>42455.716319444444</v>
      </c>
      <c r="U60">
        <f t="shared" si="4"/>
        <v>30</v>
      </c>
      <c r="V60">
        <f t="shared" si="5"/>
        <v>2016</v>
      </c>
    </row>
    <row r="61" spans="1:22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8310</v>
      </c>
      <c r="R61" t="s">
        <v>8311</v>
      </c>
      <c r="S61" s="14">
        <f t="shared" si="2"/>
        <v>42371.617164351846</v>
      </c>
      <c r="T61" s="14">
        <f t="shared" si="3"/>
        <v>42401.617164351846</v>
      </c>
      <c r="U61">
        <f t="shared" si="4"/>
        <v>30</v>
      </c>
      <c r="V61">
        <f t="shared" si="5"/>
        <v>2016</v>
      </c>
    </row>
    <row r="62" spans="1:22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8326</v>
      </c>
      <c r="R62" t="s">
        <v>8327</v>
      </c>
      <c r="S62" s="14">
        <f t="shared" si="2"/>
        <v>41842.917129629634</v>
      </c>
      <c r="T62" s="14">
        <f t="shared" si="3"/>
        <v>41877.917129629634</v>
      </c>
      <c r="U62">
        <f t="shared" si="4"/>
        <v>35</v>
      </c>
      <c r="V62">
        <f t="shared" si="5"/>
        <v>2014</v>
      </c>
    </row>
    <row r="63" spans="1:22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8310</v>
      </c>
      <c r="R63" t="s">
        <v>8311</v>
      </c>
      <c r="S63" s="14">
        <f t="shared" si="2"/>
        <v>41879.900752314818</v>
      </c>
      <c r="T63" s="14">
        <f t="shared" si="3"/>
        <v>41914.900752314818</v>
      </c>
      <c r="U63">
        <f t="shared" si="4"/>
        <v>35</v>
      </c>
      <c r="V63">
        <f t="shared" si="5"/>
        <v>2014</v>
      </c>
    </row>
    <row r="64" spans="1:22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8326</v>
      </c>
      <c r="R64" t="s">
        <v>8327</v>
      </c>
      <c r="S64" s="14">
        <f t="shared" si="2"/>
        <v>41666.924710648149</v>
      </c>
      <c r="T64" s="14">
        <f t="shared" si="3"/>
        <v>41706.924710648149</v>
      </c>
      <c r="U64">
        <f t="shared" si="4"/>
        <v>40</v>
      </c>
      <c r="V64">
        <f t="shared" si="5"/>
        <v>2014</v>
      </c>
    </row>
    <row r="65" spans="1:22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8308</v>
      </c>
      <c r="R65" t="s">
        <v>8309</v>
      </c>
      <c r="S65" s="14">
        <f t="shared" si="2"/>
        <v>42289.957175925927</v>
      </c>
      <c r="T65" s="14">
        <f t="shared" si="3"/>
        <v>42319.998842592591</v>
      </c>
      <c r="U65">
        <f t="shared" si="4"/>
        <v>31</v>
      </c>
      <c r="V65">
        <f t="shared" si="5"/>
        <v>2015</v>
      </c>
    </row>
    <row r="66" spans="1:22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6">ROUND(E66/D66*100,0)</f>
        <v>506</v>
      </c>
      <c r="P66">
        <f t="shared" si="1"/>
        <v>36.33</v>
      </c>
      <c r="Q66" t="s">
        <v>8308</v>
      </c>
      <c r="R66" t="s">
        <v>8309</v>
      </c>
      <c r="S66" s="14">
        <f t="shared" si="2"/>
        <v>42661.176817129628</v>
      </c>
      <c r="T66" s="14">
        <f t="shared" si="3"/>
        <v>42715.207638888889</v>
      </c>
      <c r="U66">
        <f t="shared" si="4"/>
        <v>55</v>
      </c>
      <c r="V66">
        <f t="shared" si="5"/>
        <v>2016</v>
      </c>
    </row>
    <row r="67" spans="1:22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6"/>
        <v>503</v>
      </c>
      <c r="P67">
        <f t="shared" ref="P67:P130" si="7">IFERROR(ROUND(E67/L67,2),0)</f>
        <v>68.63</v>
      </c>
      <c r="Q67" t="s">
        <v>8310</v>
      </c>
      <c r="R67" t="s">
        <v>8311</v>
      </c>
      <c r="S67" s="14">
        <f t="shared" ref="S67:S130" si="8">+(((J67/60)/60)/24)+DATE(1970,1,1)</f>
        <v>42467.788194444445</v>
      </c>
      <c r="T67" s="14">
        <f t="shared" ref="T67:T130" si="9">+(((I67/60)/60)/24)+DATE(1970,1,1)</f>
        <v>42481.916666666672</v>
      </c>
      <c r="U67">
        <f t="shared" ref="U67:U130" si="10">CEILING(T67-S67,1)</f>
        <v>15</v>
      </c>
      <c r="V67">
        <f t="shared" ref="V67:V130" si="11">YEAR(S67)</f>
        <v>2016</v>
      </c>
    </row>
    <row r="68" spans="1:22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6"/>
        <v>497</v>
      </c>
      <c r="P68">
        <f t="shared" si="7"/>
        <v>51.72</v>
      </c>
      <c r="Q68" t="s">
        <v>8312</v>
      </c>
      <c r="R68" t="s">
        <v>8313</v>
      </c>
      <c r="S68" s="14">
        <f t="shared" si="8"/>
        <v>41399.99622685185</v>
      </c>
      <c r="T68" s="14">
        <f t="shared" si="9"/>
        <v>41420.99622685185</v>
      </c>
      <c r="U68">
        <f t="shared" si="10"/>
        <v>21</v>
      </c>
      <c r="V68">
        <f t="shared" si="11"/>
        <v>2013</v>
      </c>
    </row>
    <row r="69" spans="1:22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6"/>
        <v>496</v>
      </c>
      <c r="P69">
        <f t="shared" si="7"/>
        <v>25.09</v>
      </c>
      <c r="Q69" t="s">
        <v>8310</v>
      </c>
      <c r="R69" t="s">
        <v>8311</v>
      </c>
      <c r="S69" s="14">
        <f t="shared" si="8"/>
        <v>41806.794074074074</v>
      </c>
      <c r="T69" s="14">
        <f t="shared" si="9"/>
        <v>41839.125</v>
      </c>
      <c r="U69">
        <f t="shared" si="10"/>
        <v>33</v>
      </c>
      <c r="V69">
        <f t="shared" si="11"/>
        <v>2014</v>
      </c>
    </row>
    <row r="70" spans="1:22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6"/>
        <v>495</v>
      </c>
      <c r="P70">
        <f t="shared" si="7"/>
        <v>173.58</v>
      </c>
      <c r="Q70" t="s">
        <v>8308</v>
      </c>
      <c r="R70" t="s">
        <v>8309</v>
      </c>
      <c r="S70" s="14">
        <f t="shared" si="8"/>
        <v>42499.960810185185</v>
      </c>
      <c r="T70" s="14">
        <f t="shared" si="9"/>
        <v>42559.960810185185</v>
      </c>
      <c r="U70">
        <f t="shared" si="10"/>
        <v>60</v>
      </c>
      <c r="V70">
        <f t="shared" si="11"/>
        <v>2016</v>
      </c>
    </row>
    <row r="71" spans="1:22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6"/>
        <v>493</v>
      </c>
      <c r="P71">
        <f t="shared" si="7"/>
        <v>69.760000000000005</v>
      </c>
      <c r="Q71" t="s">
        <v>8308</v>
      </c>
      <c r="R71" t="s">
        <v>8309</v>
      </c>
      <c r="S71" s="14">
        <f t="shared" si="8"/>
        <v>42198.676655092597</v>
      </c>
      <c r="T71" s="14">
        <f t="shared" si="9"/>
        <v>42223.676655092597</v>
      </c>
      <c r="U71">
        <f t="shared" si="10"/>
        <v>25</v>
      </c>
      <c r="V71">
        <f t="shared" si="11"/>
        <v>2015</v>
      </c>
    </row>
    <row r="72" spans="1:22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6"/>
        <v>489</v>
      </c>
      <c r="P72">
        <f t="shared" si="7"/>
        <v>31.57</v>
      </c>
      <c r="Q72" t="s">
        <v>8310</v>
      </c>
      <c r="R72" t="s">
        <v>8311</v>
      </c>
      <c r="S72" s="14">
        <f t="shared" si="8"/>
        <v>42745.365474537044</v>
      </c>
      <c r="T72" s="14">
        <f t="shared" si="9"/>
        <v>42775.208333333328</v>
      </c>
      <c r="U72">
        <f t="shared" si="10"/>
        <v>30</v>
      </c>
      <c r="V72">
        <f t="shared" si="11"/>
        <v>2017</v>
      </c>
    </row>
    <row r="73" spans="1:22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6"/>
        <v>485</v>
      </c>
      <c r="P73">
        <f t="shared" si="7"/>
        <v>108.97</v>
      </c>
      <c r="Q73" t="s">
        <v>8308</v>
      </c>
      <c r="R73" t="s">
        <v>8309</v>
      </c>
      <c r="S73" s="14">
        <f t="shared" si="8"/>
        <v>42605.70857638889</v>
      </c>
      <c r="T73" s="14">
        <f t="shared" si="9"/>
        <v>42635.70857638889</v>
      </c>
      <c r="U73">
        <f t="shared" si="10"/>
        <v>30</v>
      </c>
      <c r="V73">
        <f t="shared" si="11"/>
        <v>2016</v>
      </c>
    </row>
    <row r="74" spans="1:22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6"/>
        <v>484</v>
      </c>
      <c r="P74">
        <f t="shared" si="7"/>
        <v>82.32</v>
      </c>
      <c r="Q74" t="s">
        <v>8323</v>
      </c>
      <c r="R74" t="s">
        <v>8324</v>
      </c>
      <c r="S74" s="14">
        <f t="shared" si="8"/>
        <v>42391.475289351853</v>
      </c>
      <c r="T74" s="14">
        <f t="shared" si="9"/>
        <v>42415.625</v>
      </c>
      <c r="U74">
        <f t="shared" si="10"/>
        <v>25</v>
      </c>
      <c r="V74">
        <f t="shared" si="11"/>
        <v>2016</v>
      </c>
    </row>
    <row r="75" spans="1:22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6"/>
        <v>473</v>
      </c>
      <c r="P75">
        <f t="shared" si="7"/>
        <v>278.39</v>
      </c>
      <c r="Q75" t="s">
        <v>8308</v>
      </c>
      <c r="R75" t="s">
        <v>8309</v>
      </c>
      <c r="S75" s="14">
        <f t="shared" si="8"/>
        <v>42115.071504629625</v>
      </c>
      <c r="T75" s="14">
        <f t="shared" si="9"/>
        <v>42155.071504629625</v>
      </c>
      <c r="U75">
        <f t="shared" si="10"/>
        <v>40</v>
      </c>
      <c r="V75">
        <f t="shared" si="11"/>
        <v>2015</v>
      </c>
    </row>
    <row r="76" spans="1:22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6"/>
        <v>460</v>
      </c>
      <c r="P76">
        <f t="shared" si="7"/>
        <v>11.67</v>
      </c>
      <c r="Q76" t="s">
        <v>8310</v>
      </c>
      <c r="R76" t="s">
        <v>8311</v>
      </c>
      <c r="S76" s="14">
        <f t="shared" si="8"/>
        <v>42752.647777777776</v>
      </c>
      <c r="T76" s="14">
        <f t="shared" si="9"/>
        <v>42759.647777777776</v>
      </c>
      <c r="U76">
        <f t="shared" si="10"/>
        <v>7</v>
      </c>
      <c r="V76">
        <f t="shared" si="11"/>
        <v>2017</v>
      </c>
    </row>
    <row r="77" spans="1:22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6"/>
        <v>458</v>
      </c>
      <c r="P77">
        <f t="shared" si="7"/>
        <v>23.28</v>
      </c>
      <c r="Q77" t="s">
        <v>8315</v>
      </c>
      <c r="R77" t="s">
        <v>8328</v>
      </c>
      <c r="S77" s="14">
        <f t="shared" si="8"/>
        <v>41885.478842592594</v>
      </c>
      <c r="T77" s="14">
        <f t="shared" si="9"/>
        <v>41915.478842592594</v>
      </c>
      <c r="U77">
        <f t="shared" si="10"/>
        <v>30</v>
      </c>
      <c r="V77">
        <f t="shared" si="11"/>
        <v>2014</v>
      </c>
    </row>
    <row r="78" spans="1:22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6"/>
        <v>456</v>
      </c>
      <c r="P78">
        <f t="shared" si="7"/>
        <v>52.62</v>
      </c>
      <c r="Q78" t="s">
        <v>8321</v>
      </c>
      <c r="R78" t="s">
        <v>8322</v>
      </c>
      <c r="S78" s="14">
        <f t="shared" si="8"/>
        <v>40959.734398148146</v>
      </c>
      <c r="T78" s="14">
        <f t="shared" si="9"/>
        <v>40990.125</v>
      </c>
      <c r="U78">
        <f t="shared" si="10"/>
        <v>31</v>
      </c>
      <c r="V78">
        <f t="shared" si="11"/>
        <v>2012</v>
      </c>
    </row>
    <row r="79" spans="1:22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6"/>
        <v>452</v>
      </c>
      <c r="P79">
        <f t="shared" si="7"/>
        <v>75.650000000000006</v>
      </c>
      <c r="Q79" t="s">
        <v>8310</v>
      </c>
      <c r="R79" t="s">
        <v>8311</v>
      </c>
      <c r="S79" s="14">
        <f t="shared" si="8"/>
        <v>42664.405925925923</v>
      </c>
      <c r="T79" s="14">
        <f t="shared" si="9"/>
        <v>42695.207638888889</v>
      </c>
      <c r="U79">
        <f t="shared" si="10"/>
        <v>31</v>
      </c>
      <c r="V79">
        <f t="shared" si="11"/>
        <v>2016</v>
      </c>
    </row>
    <row r="80" spans="1:22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6"/>
        <v>429</v>
      </c>
      <c r="P80">
        <f t="shared" si="7"/>
        <v>64.819999999999993</v>
      </c>
      <c r="Q80" t="s">
        <v>8312</v>
      </c>
      <c r="R80" t="s">
        <v>8329</v>
      </c>
      <c r="S80" s="14">
        <f t="shared" si="8"/>
        <v>41324.79415509259</v>
      </c>
      <c r="T80" s="14">
        <f t="shared" si="9"/>
        <v>41354.752488425926</v>
      </c>
      <c r="U80">
        <f t="shared" si="10"/>
        <v>30</v>
      </c>
      <c r="V80">
        <f t="shared" si="11"/>
        <v>2013</v>
      </c>
    </row>
    <row r="81" spans="1:22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6"/>
        <v>427</v>
      </c>
      <c r="P81">
        <f t="shared" si="7"/>
        <v>31.69</v>
      </c>
      <c r="Q81" t="s">
        <v>8326</v>
      </c>
      <c r="R81" t="s">
        <v>8327</v>
      </c>
      <c r="S81" s="14">
        <f t="shared" si="8"/>
        <v>42654.469826388886</v>
      </c>
      <c r="T81" s="14">
        <f t="shared" si="9"/>
        <v>42686.166666666672</v>
      </c>
      <c r="U81">
        <f t="shared" si="10"/>
        <v>32</v>
      </c>
      <c r="V81">
        <f t="shared" si="11"/>
        <v>2016</v>
      </c>
    </row>
    <row r="82" spans="1:22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6"/>
        <v>424</v>
      </c>
      <c r="P82">
        <f t="shared" si="7"/>
        <v>21.2</v>
      </c>
      <c r="Q82" t="s">
        <v>8312</v>
      </c>
      <c r="R82" t="s">
        <v>8313</v>
      </c>
      <c r="S82" s="14">
        <f t="shared" si="8"/>
        <v>42141.762800925921</v>
      </c>
      <c r="T82" s="14">
        <f t="shared" si="9"/>
        <v>42164.083333333328</v>
      </c>
      <c r="U82">
        <f t="shared" si="10"/>
        <v>23</v>
      </c>
      <c r="V82">
        <f t="shared" si="11"/>
        <v>2015</v>
      </c>
    </row>
    <row r="83" spans="1:22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6"/>
        <v>421</v>
      </c>
      <c r="P83">
        <f t="shared" si="7"/>
        <v>164.91</v>
      </c>
      <c r="Q83" t="s">
        <v>8308</v>
      </c>
      <c r="R83" t="s">
        <v>8309</v>
      </c>
      <c r="S83" s="14">
        <f t="shared" si="8"/>
        <v>41424.27107638889</v>
      </c>
      <c r="T83" s="14">
        <f t="shared" si="9"/>
        <v>41456.75</v>
      </c>
      <c r="U83">
        <f t="shared" si="10"/>
        <v>33</v>
      </c>
      <c r="V83">
        <f t="shared" si="11"/>
        <v>2013</v>
      </c>
    </row>
    <row r="84" spans="1:22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6"/>
        <v>418</v>
      </c>
      <c r="P84">
        <f t="shared" si="7"/>
        <v>84.91</v>
      </c>
      <c r="Q84" t="s">
        <v>8323</v>
      </c>
      <c r="R84" t="s">
        <v>8324</v>
      </c>
      <c r="S84" s="14">
        <f t="shared" si="8"/>
        <v>42221.67432870371</v>
      </c>
      <c r="T84" s="14">
        <f t="shared" si="9"/>
        <v>42251.67432870371</v>
      </c>
      <c r="U84">
        <f t="shared" si="10"/>
        <v>30</v>
      </c>
      <c r="V84">
        <f t="shared" si="11"/>
        <v>2015</v>
      </c>
    </row>
    <row r="85" spans="1:22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6"/>
        <v>412</v>
      </c>
      <c r="P85">
        <f t="shared" si="7"/>
        <v>44.06</v>
      </c>
      <c r="Q85" t="s">
        <v>8310</v>
      </c>
      <c r="R85" t="s">
        <v>8311</v>
      </c>
      <c r="S85" s="14">
        <f t="shared" si="8"/>
        <v>42633.586122685185</v>
      </c>
      <c r="T85" s="14">
        <f t="shared" si="9"/>
        <v>42668.708333333328</v>
      </c>
      <c r="U85">
        <f t="shared" si="10"/>
        <v>36</v>
      </c>
      <c r="V85">
        <f t="shared" si="11"/>
        <v>2016</v>
      </c>
    </row>
    <row r="86" spans="1:22" ht="60" x14ac:dyDescent="0.25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6"/>
        <v>408</v>
      </c>
      <c r="P86">
        <f t="shared" si="7"/>
        <v>81.95</v>
      </c>
      <c r="Q86" t="s">
        <v>8308</v>
      </c>
      <c r="R86" t="s">
        <v>8317</v>
      </c>
      <c r="S86" s="14">
        <f t="shared" si="8"/>
        <v>42184.874675925923</v>
      </c>
      <c r="T86" s="14">
        <f t="shared" si="9"/>
        <v>42228.083333333328</v>
      </c>
      <c r="U86">
        <f t="shared" si="10"/>
        <v>44</v>
      </c>
      <c r="V86">
        <f t="shared" si="11"/>
        <v>2015</v>
      </c>
    </row>
    <row r="87" spans="1:22" ht="45" x14ac:dyDescent="0.25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6"/>
        <v>408</v>
      </c>
      <c r="P87">
        <f t="shared" si="7"/>
        <v>33.549999999999997</v>
      </c>
      <c r="Q87" t="s">
        <v>8310</v>
      </c>
      <c r="R87" t="s">
        <v>8311</v>
      </c>
      <c r="S87" s="14">
        <f t="shared" si="8"/>
        <v>41965.616655092599</v>
      </c>
      <c r="T87" s="14">
        <f t="shared" si="9"/>
        <v>41995.616655092599</v>
      </c>
      <c r="U87">
        <f t="shared" si="10"/>
        <v>30</v>
      </c>
      <c r="V87">
        <f t="shared" si="11"/>
        <v>2014</v>
      </c>
    </row>
    <row r="88" spans="1:22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6"/>
        <v>404</v>
      </c>
      <c r="P88">
        <f t="shared" si="7"/>
        <v>82.4</v>
      </c>
      <c r="Q88" t="s">
        <v>8310</v>
      </c>
      <c r="R88" t="s">
        <v>8311</v>
      </c>
      <c r="S88" s="14">
        <f t="shared" si="8"/>
        <v>42234.624895833331</v>
      </c>
      <c r="T88" s="14">
        <f t="shared" si="9"/>
        <v>42264.624895833331</v>
      </c>
      <c r="U88">
        <f t="shared" si="10"/>
        <v>30</v>
      </c>
      <c r="V88">
        <f t="shared" si="11"/>
        <v>2015</v>
      </c>
    </row>
    <row r="89" spans="1:22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6"/>
        <v>402</v>
      </c>
      <c r="P89">
        <f t="shared" si="7"/>
        <v>245.02</v>
      </c>
      <c r="Q89" t="s">
        <v>8308</v>
      </c>
      <c r="R89" t="s">
        <v>8309</v>
      </c>
      <c r="S89" s="14">
        <f t="shared" si="8"/>
        <v>42311.216898148152</v>
      </c>
      <c r="T89" s="14">
        <f t="shared" si="9"/>
        <v>42357.332638888889</v>
      </c>
      <c r="U89">
        <f t="shared" si="10"/>
        <v>47</v>
      </c>
      <c r="V89">
        <f t="shared" si="11"/>
        <v>2015</v>
      </c>
    </row>
    <row r="90" spans="1:22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6"/>
        <v>399</v>
      </c>
      <c r="P90">
        <f t="shared" si="7"/>
        <v>577.28</v>
      </c>
      <c r="Q90" t="s">
        <v>8308</v>
      </c>
      <c r="R90" t="s">
        <v>8309</v>
      </c>
      <c r="S90" s="14">
        <f t="shared" si="8"/>
        <v>41020.271770833337</v>
      </c>
      <c r="T90" s="14">
        <f t="shared" si="9"/>
        <v>41052.791666666664</v>
      </c>
      <c r="U90">
        <f t="shared" si="10"/>
        <v>33</v>
      </c>
      <c r="V90">
        <f t="shared" si="11"/>
        <v>2012</v>
      </c>
    </row>
    <row r="91" spans="1:22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6"/>
        <v>393</v>
      </c>
      <c r="P91">
        <f t="shared" si="7"/>
        <v>60.38</v>
      </c>
      <c r="Q91" t="s">
        <v>8318</v>
      </c>
      <c r="R91" t="s">
        <v>8319</v>
      </c>
      <c r="S91" s="14">
        <f t="shared" si="8"/>
        <v>40997.144872685189</v>
      </c>
      <c r="T91" s="14">
        <f t="shared" si="9"/>
        <v>41050.124305555553</v>
      </c>
      <c r="U91">
        <f t="shared" si="10"/>
        <v>53</v>
      </c>
      <c r="V91">
        <f t="shared" si="11"/>
        <v>2012</v>
      </c>
    </row>
    <row r="92" spans="1:22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6"/>
        <v>387</v>
      </c>
      <c r="P92">
        <f t="shared" si="7"/>
        <v>593.94000000000005</v>
      </c>
      <c r="Q92" t="s">
        <v>8308</v>
      </c>
      <c r="R92" t="s">
        <v>8309</v>
      </c>
      <c r="S92" s="14">
        <f t="shared" si="8"/>
        <v>42076.130011574074</v>
      </c>
      <c r="T92" s="14">
        <f t="shared" si="9"/>
        <v>42131.290277777778</v>
      </c>
      <c r="U92">
        <f t="shared" si="10"/>
        <v>56</v>
      </c>
      <c r="V92">
        <f t="shared" si="11"/>
        <v>2015</v>
      </c>
    </row>
    <row r="93" spans="1:22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6"/>
        <v>385</v>
      </c>
      <c r="P93">
        <f t="shared" si="7"/>
        <v>32.1</v>
      </c>
      <c r="Q93" t="s">
        <v>8318</v>
      </c>
      <c r="R93" t="s">
        <v>8330</v>
      </c>
      <c r="S93" s="14">
        <f t="shared" si="8"/>
        <v>41304.833194444444</v>
      </c>
      <c r="T93" s="14">
        <f t="shared" si="9"/>
        <v>41334.833194444444</v>
      </c>
      <c r="U93">
        <f t="shared" si="10"/>
        <v>30</v>
      </c>
      <c r="V93">
        <f t="shared" si="11"/>
        <v>2013</v>
      </c>
    </row>
    <row r="94" spans="1:22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6"/>
        <v>384</v>
      </c>
      <c r="P94">
        <f t="shared" si="7"/>
        <v>22.12</v>
      </c>
      <c r="Q94" t="s">
        <v>8308</v>
      </c>
      <c r="R94" t="s">
        <v>8309</v>
      </c>
      <c r="S94" s="14">
        <f t="shared" si="8"/>
        <v>41719.887928240743</v>
      </c>
      <c r="T94" s="14">
        <f t="shared" si="9"/>
        <v>41764.887928240743</v>
      </c>
      <c r="U94">
        <f t="shared" si="10"/>
        <v>45</v>
      </c>
      <c r="V94">
        <f t="shared" si="11"/>
        <v>2014</v>
      </c>
    </row>
    <row r="95" spans="1:22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6"/>
        <v>383</v>
      </c>
      <c r="P95">
        <f t="shared" si="7"/>
        <v>15.04</v>
      </c>
      <c r="Q95" t="s">
        <v>8312</v>
      </c>
      <c r="R95" t="s">
        <v>8325</v>
      </c>
      <c r="S95" s="14">
        <f t="shared" si="8"/>
        <v>41276.846817129634</v>
      </c>
      <c r="T95" s="14">
        <f t="shared" si="9"/>
        <v>41290.846817129634</v>
      </c>
      <c r="U95">
        <f t="shared" si="10"/>
        <v>14</v>
      </c>
      <c r="V95">
        <f t="shared" si="11"/>
        <v>2013</v>
      </c>
    </row>
    <row r="96" spans="1:22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6"/>
        <v>382</v>
      </c>
      <c r="P96">
        <f t="shared" si="7"/>
        <v>128.38999999999999</v>
      </c>
      <c r="Q96" t="s">
        <v>8308</v>
      </c>
      <c r="R96" t="s">
        <v>8309</v>
      </c>
      <c r="S96" s="14">
        <f t="shared" si="8"/>
        <v>42136.209675925929</v>
      </c>
      <c r="T96" s="14">
        <f t="shared" si="9"/>
        <v>42167.833333333328</v>
      </c>
      <c r="U96">
        <f t="shared" si="10"/>
        <v>32</v>
      </c>
      <c r="V96">
        <f t="shared" si="11"/>
        <v>2015</v>
      </c>
    </row>
    <row r="97" spans="1:22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6"/>
        <v>381</v>
      </c>
      <c r="P97">
        <f t="shared" si="7"/>
        <v>188.38</v>
      </c>
      <c r="Q97" t="s">
        <v>8310</v>
      </c>
      <c r="R97" t="s">
        <v>8311</v>
      </c>
      <c r="S97" s="14">
        <f t="shared" si="8"/>
        <v>41968.829826388886</v>
      </c>
      <c r="T97" s="14">
        <f t="shared" si="9"/>
        <v>41994.041666666672</v>
      </c>
      <c r="U97">
        <f t="shared" si="10"/>
        <v>26</v>
      </c>
      <c r="V97">
        <f t="shared" si="11"/>
        <v>2014</v>
      </c>
    </row>
    <row r="98" spans="1:22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6"/>
        <v>378</v>
      </c>
      <c r="P98">
        <f t="shared" si="7"/>
        <v>40.76</v>
      </c>
      <c r="Q98" t="s">
        <v>8321</v>
      </c>
      <c r="R98" t="s">
        <v>8331</v>
      </c>
      <c r="S98" s="14">
        <f t="shared" si="8"/>
        <v>42522.789803240739</v>
      </c>
      <c r="T98" s="14">
        <f t="shared" si="9"/>
        <v>42551.789803240739</v>
      </c>
      <c r="U98">
        <f t="shared" si="10"/>
        <v>29</v>
      </c>
      <c r="V98">
        <f t="shared" si="11"/>
        <v>2016</v>
      </c>
    </row>
    <row r="99" spans="1:22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6"/>
        <v>377</v>
      </c>
      <c r="P99">
        <f t="shared" si="7"/>
        <v>65</v>
      </c>
      <c r="Q99" t="s">
        <v>8310</v>
      </c>
      <c r="R99" t="s">
        <v>8311</v>
      </c>
      <c r="S99" s="14">
        <f t="shared" si="8"/>
        <v>42647.818819444445</v>
      </c>
      <c r="T99" s="14">
        <f t="shared" si="9"/>
        <v>42659.854166666672</v>
      </c>
      <c r="U99">
        <f t="shared" si="10"/>
        <v>13</v>
      </c>
      <c r="V99">
        <f t="shared" si="11"/>
        <v>2016</v>
      </c>
    </row>
    <row r="100" spans="1:22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6"/>
        <v>375</v>
      </c>
      <c r="P100">
        <f t="shared" si="7"/>
        <v>186.81</v>
      </c>
      <c r="Q100" t="s">
        <v>8308</v>
      </c>
      <c r="R100" t="s">
        <v>8309</v>
      </c>
      <c r="S100" s="14">
        <f t="shared" si="8"/>
        <v>41445.334131944444</v>
      </c>
      <c r="T100" s="14">
        <f t="shared" si="9"/>
        <v>41505.334131944444</v>
      </c>
      <c r="U100">
        <f t="shared" si="10"/>
        <v>60</v>
      </c>
      <c r="V100">
        <f t="shared" si="11"/>
        <v>2013</v>
      </c>
    </row>
    <row r="101" spans="1:22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6"/>
        <v>370</v>
      </c>
      <c r="P101">
        <f t="shared" si="7"/>
        <v>182.78</v>
      </c>
      <c r="Q101" t="s">
        <v>8308</v>
      </c>
      <c r="R101" t="s">
        <v>8309</v>
      </c>
      <c r="S101" s="14">
        <f t="shared" si="8"/>
        <v>41730.663530092592</v>
      </c>
      <c r="T101" s="14">
        <f t="shared" si="9"/>
        <v>41760.663530092592</v>
      </c>
      <c r="U101">
        <f t="shared" si="10"/>
        <v>30</v>
      </c>
      <c r="V101">
        <f t="shared" si="11"/>
        <v>2014</v>
      </c>
    </row>
    <row r="102" spans="1:22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6"/>
        <v>361</v>
      </c>
      <c r="P102">
        <f t="shared" si="7"/>
        <v>96.06</v>
      </c>
      <c r="Q102" t="s">
        <v>8308</v>
      </c>
      <c r="R102" t="s">
        <v>8309</v>
      </c>
      <c r="S102" s="14">
        <f t="shared" si="8"/>
        <v>41848.021770833337</v>
      </c>
      <c r="T102" s="14">
        <f t="shared" si="9"/>
        <v>41878.021770833337</v>
      </c>
      <c r="U102">
        <f t="shared" si="10"/>
        <v>30</v>
      </c>
      <c r="V102">
        <f t="shared" si="11"/>
        <v>2014</v>
      </c>
    </row>
    <row r="103" spans="1:22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6"/>
        <v>355</v>
      </c>
      <c r="P103">
        <f t="shared" si="7"/>
        <v>91.21</v>
      </c>
      <c r="Q103" t="s">
        <v>8308</v>
      </c>
      <c r="R103" t="s">
        <v>8309</v>
      </c>
      <c r="S103" s="14">
        <f t="shared" si="8"/>
        <v>42423.542384259257</v>
      </c>
      <c r="T103" s="14">
        <f t="shared" si="9"/>
        <v>42463.500717592593</v>
      </c>
      <c r="U103">
        <f t="shared" si="10"/>
        <v>40</v>
      </c>
      <c r="V103">
        <f t="shared" si="11"/>
        <v>2016</v>
      </c>
    </row>
    <row r="104" spans="1:22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6"/>
        <v>355</v>
      </c>
      <c r="P104">
        <f t="shared" si="7"/>
        <v>89.1</v>
      </c>
      <c r="Q104" t="s">
        <v>8308</v>
      </c>
      <c r="R104" t="s">
        <v>8317</v>
      </c>
      <c r="S104" s="14">
        <f t="shared" si="8"/>
        <v>41667.823287037041</v>
      </c>
      <c r="T104" s="14">
        <f t="shared" si="9"/>
        <v>41697.958333333336</v>
      </c>
      <c r="U104">
        <f t="shared" si="10"/>
        <v>31</v>
      </c>
      <c r="V104">
        <f t="shared" si="11"/>
        <v>2014</v>
      </c>
    </row>
    <row r="105" spans="1:22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6"/>
        <v>353</v>
      </c>
      <c r="P105">
        <f t="shared" si="7"/>
        <v>326.29000000000002</v>
      </c>
      <c r="Q105" t="s">
        <v>8308</v>
      </c>
      <c r="R105" t="s">
        <v>8309</v>
      </c>
      <c r="S105" s="14">
        <f t="shared" si="8"/>
        <v>42375.08394675926</v>
      </c>
      <c r="T105" s="14">
        <f t="shared" si="9"/>
        <v>42420.08394675926</v>
      </c>
      <c r="U105">
        <f t="shared" si="10"/>
        <v>45</v>
      </c>
      <c r="V105">
        <f t="shared" si="11"/>
        <v>2016</v>
      </c>
    </row>
    <row r="106" spans="1:22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6"/>
        <v>353</v>
      </c>
      <c r="P106">
        <f t="shared" si="7"/>
        <v>64.63</v>
      </c>
      <c r="Q106" t="s">
        <v>8310</v>
      </c>
      <c r="R106" t="s">
        <v>8311</v>
      </c>
      <c r="S106" s="14">
        <f t="shared" si="8"/>
        <v>41915.003275462965</v>
      </c>
      <c r="T106" s="14">
        <f t="shared" si="9"/>
        <v>41955.332638888889</v>
      </c>
      <c r="U106">
        <f t="shared" si="10"/>
        <v>41</v>
      </c>
      <c r="V106">
        <f t="shared" si="11"/>
        <v>2014</v>
      </c>
    </row>
    <row r="107" spans="1:22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6"/>
        <v>352</v>
      </c>
      <c r="P107">
        <f t="shared" si="7"/>
        <v>22.08</v>
      </c>
      <c r="Q107" t="s">
        <v>8312</v>
      </c>
      <c r="R107" t="s">
        <v>8325</v>
      </c>
      <c r="S107" s="14">
        <f t="shared" si="8"/>
        <v>42271.251979166671</v>
      </c>
      <c r="T107" s="14">
        <f t="shared" si="9"/>
        <v>42294.166666666672</v>
      </c>
      <c r="U107">
        <f t="shared" si="10"/>
        <v>23</v>
      </c>
      <c r="V107">
        <f t="shared" si="11"/>
        <v>2015</v>
      </c>
    </row>
    <row r="108" spans="1:22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6"/>
        <v>351</v>
      </c>
      <c r="P108">
        <f t="shared" si="7"/>
        <v>71.239999999999995</v>
      </c>
      <c r="Q108" t="s">
        <v>8315</v>
      </c>
      <c r="R108" t="s">
        <v>8328</v>
      </c>
      <c r="S108" s="14">
        <f t="shared" si="8"/>
        <v>41391.782905092594</v>
      </c>
      <c r="T108" s="14">
        <f t="shared" si="9"/>
        <v>41421.290972222225</v>
      </c>
      <c r="U108">
        <f t="shared" si="10"/>
        <v>30</v>
      </c>
      <c r="V108">
        <f t="shared" si="11"/>
        <v>2013</v>
      </c>
    </row>
    <row r="109" spans="1:22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6"/>
        <v>350</v>
      </c>
      <c r="P109">
        <f t="shared" si="7"/>
        <v>75.040000000000006</v>
      </c>
      <c r="Q109" t="s">
        <v>8312</v>
      </c>
      <c r="R109" t="s">
        <v>8313</v>
      </c>
      <c r="S109" s="14">
        <f t="shared" si="8"/>
        <v>40565.032511574071</v>
      </c>
      <c r="T109" s="14">
        <f t="shared" si="9"/>
        <v>40580.032511574071</v>
      </c>
      <c r="U109">
        <f t="shared" si="10"/>
        <v>15</v>
      </c>
      <c r="V109">
        <f t="shared" si="11"/>
        <v>2011</v>
      </c>
    </row>
    <row r="110" spans="1:22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6"/>
        <v>348</v>
      </c>
      <c r="P110">
        <f t="shared" si="7"/>
        <v>511.79</v>
      </c>
      <c r="Q110" t="s">
        <v>8308</v>
      </c>
      <c r="R110" t="s">
        <v>8309</v>
      </c>
      <c r="S110" s="14">
        <f t="shared" si="8"/>
        <v>42157.251828703709</v>
      </c>
      <c r="T110" s="14">
        <f t="shared" si="9"/>
        <v>42197.251828703709</v>
      </c>
      <c r="U110">
        <f t="shared" si="10"/>
        <v>40</v>
      </c>
      <c r="V110">
        <f t="shared" si="11"/>
        <v>2015</v>
      </c>
    </row>
    <row r="111" spans="1:22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6"/>
        <v>347</v>
      </c>
      <c r="P111">
        <f t="shared" si="7"/>
        <v>29.31</v>
      </c>
      <c r="Q111" t="s">
        <v>8308</v>
      </c>
      <c r="R111" t="s">
        <v>8309</v>
      </c>
      <c r="S111" s="14">
        <f t="shared" si="8"/>
        <v>41438.899594907409</v>
      </c>
      <c r="T111" s="14">
        <f t="shared" si="9"/>
        <v>41468.899594907409</v>
      </c>
      <c r="U111">
        <f t="shared" si="10"/>
        <v>30</v>
      </c>
      <c r="V111">
        <f t="shared" si="11"/>
        <v>2013</v>
      </c>
    </row>
    <row r="112" spans="1:22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6"/>
        <v>342</v>
      </c>
      <c r="P112">
        <f t="shared" si="7"/>
        <v>43.03</v>
      </c>
      <c r="Q112" t="s">
        <v>8312</v>
      </c>
      <c r="R112" t="s">
        <v>8325</v>
      </c>
      <c r="S112" s="14">
        <f t="shared" si="8"/>
        <v>42611.483206018514</v>
      </c>
      <c r="T112" s="14">
        <f t="shared" si="9"/>
        <v>42625.483206018514</v>
      </c>
      <c r="U112">
        <f t="shared" si="10"/>
        <v>14</v>
      </c>
      <c r="V112">
        <f t="shared" si="11"/>
        <v>2016</v>
      </c>
    </row>
    <row r="113" spans="1:22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6"/>
        <v>339</v>
      </c>
      <c r="P113">
        <f t="shared" si="7"/>
        <v>62.59</v>
      </c>
      <c r="Q113" t="s">
        <v>8315</v>
      </c>
      <c r="R113" t="s">
        <v>8316</v>
      </c>
      <c r="S113" s="14">
        <f t="shared" si="8"/>
        <v>42462.140868055561</v>
      </c>
      <c r="T113" s="14">
        <f t="shared" si="9"/>
        <v>42489.875</v>
      </c>
      <c r="U113">
        <f t="shared" si="10"/>
        <v>28</v>
      </c>
      <c r="V113">
        <f t="shared" si="11"/>
        <v>2016</v>
      </c>
    </row>
    <row r="114" spans="1:22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6"/>
        <v>336</v>
      </c>
      <c r="P114">
        <f t="shared" si="7"/>
        <v>41.77</v>
      </c>
      <c r="Q114" t="s">
        <v>8315</v>
      </c>
      <c r="R114" t="s">
        <v>8316</v>
      </c>
      <c r="S114" s="14">
        <f t="shared" si="8"/>
        <v>40633.154363425929</v>
      </c>
      <c r="T114" s="14">
        <f t="shared" si="9"/>
        <v>40664.207638888889</v>
      </c>
      <c r="U114">
        <f t="shared" si="10"/>
        <v>32</v>
      </c>
      <c r="V114">
        <f t="shared" si="11"/>
        <v>2011</v>
      </c>
    </row>
    <row r="115" spans="1:22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6"/>
        <v>332</v>
      </c>
      <c r="P115">
        <f t="shared" si="7"/>
        <v>21.23</v>
      </c>
      <c r="Q115" t="s">
        <v>8310</v>
      </c>
      <c r="R115" t="s">
        <v>8311</v>
      </c>
      <c r="S115" s="14">
        <f t="shared" si="8"/>
        <v>42331.378923611104</v>
      </c>
      <c r="T115" s="14">
        <f t="shared" si="9"/>
        <v>42352</v>
      </c>
      <c r="U115">
        <f t="shared" si="10"/>
        <v>21</v>
      </c>
      <c r="V115">
        <f t="shared" si="11"/>
        <v>2015</v>
      </c>
    </row>
    <row r="116" spans="1:22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6"/>
        <v>330</v>
      </c>
      <c r="P116">
        <f t="shared" si="7"/>
        <v>43.42</v>
      </c>
      <c r="Q116" t="s">
        <v>8315</v>
      </c>
      <c r="R116" t="s">
        <v>8316</v>
      </c>
      <c r="S116" s="14">
        <f t="shared" si="8"/>
        <v>42487.62700231481</v>
      </c>
      <c r="T116" s="14">
        <f t="shared" si="9"/>
        <v>42521.458333333328</v>
      </c>
      <c r="U116">
        <f t="shared" si="10"/>
        <v>34</v>
      </c>
      <c r="V116">
        <f t="shared" si="11"/>
        <v>2016</v>
      </c>
    </row>
    <row r="117" spans="1:22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6"/>
        <v>327</v>
      </c>
      <c r="P117">
        <f t="shared" si="7"/>
        <v>97.3</v>
      </c>
      <c r="Q117" t="s">
        <v>8310</v>
      </c>
      <c r="R117" t="s">
        <v>8311</v>
      </c>
      <c r="S117" s="14">
        <f t="shared" si="8"/>
        <v>41695.016782407409</v>
      </c>
      <c r="T117" s="14">
        <f t="shared" si="9"/>
        <v>41724.975115740745</v>
      </c>
      <c r="U117">
        <f t="shared" si="10"/>
        <v>30</v>
      </c>
      <c r="V117">
        <f t="shared" si="11"/>
        <v>2014</v>
      </c>
    </row>
    <row r="118" spans="1:22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6"/>
        <v>326</v>
      </c>
      <c r="P118">
        <f t="shared" si="7"/>
        <v>80.02</v>
      </c>
      <c r="Q118" t="s">
        <v>8308</v>
      </c>
      <c r="R118" t="s">
        <v>8317</v>
      </c>
      <c r="S118" s="14">
        <f t="shared" si="8"/>
        <v>41915.747314814813</v>
      </c>
      <c r="T118" s="14">
        <f t="shared" si="9"/>
        <v>41955.888888888891</v>
      </c>
      <c r="U118">
        <f t="shared" si="10"/>
        <v>41</v>
      </c>
      <c r="V118">
        <f t="shared" si="11"/>
        <v>2014</v>
      </c>
    </row>
    <row r="119" spans="1:22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6"/>
        <v>322</v>
      </c>
      <c r="P119">
        <f t="shared" si="7"/>
        <v>56.41</v>
      </c>
      <c r="Q119" t="s">
        <v>8323</v>
      </c>
      <c r="R119" t="s">
        <v>8324</v>
      </c>
      <c r="S119" s="14">
        <f t="shared" si="8"/>
        <v>42072.488182870366</v>
      </c>
      <c r="T119" s="14">
        <f t="shared" si="9"/>
        <v>42102.488182870366</v>
      </c>
      <c r="U119">
        <f t="shared" si="10"/>
        <v>30</v>
      </c>
      <c r="V119">
        <f t="shared" si="11"/>
        <v>2015</v>
      </c>
    </row>
    <row r="120" spans="1:22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6"/>
        <v>320</v>
      </c>
      <c r="P120">
        <f t="shared" si="7"/>
        <v>55.28</v>
      </c>
      <c r="Q120" t="s">
        <v>8308</v>
      </c>
      <c r="R120" t="s">
        <v>8309</v>
      </c>
      <c r="S120" s="14">
        <f t="shared" si="8"/>
        <v>42570.996423611112</v>
      </c>
      <c r="T120" s="14">
        <f t="shared" si="9"/>
        <v>42600.996423611112</v>
      </c>
      <c r="U120">
        <f t="shared" si="10"/>
        <v>30</v>
      </c>
      <c r="V120">
        <f t="shared" si="11"/>
        <v>2016</v>
      </c>
    </row>
    <row r="121" spans="1:22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6"/>
        <v>320</v>
      </c>
      <c r="P121">
        <f t="shared" si="7"/>
        <v>24.76</v>
      </c>
      <c r="Q121" t="s">
        <v>8310</v>
      </c>
      <c r="R121" t="s">
        <v>8311</v>
      </c>
      <c r="S121" s="14">
        <f t="shared" si="8"/>
        <v>42469.874907407408</v>
      </c>
      <c r="T121" s="14">
        <f t="shared" si="9"/>
        <v>42487.083333333328</v>
      </c>
      <c r="U121">
        <f t="shared" si="10"/>
        <v>18</v>
      </c>
      <c r="V121">
        <f t="shared" si="11"/>
        <v>2016</v>
      </c>
    </row>
    <row r="122" spans="1:22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6"/>
        <v>319</v>
      </c>
      <c r="P122">
        <f t="shared" si="7"/>
        <v>131.38</v>
      </c>
      <c r="Q122" t="s">
        <v>8315</v>
      </c>
      <c r="R122" t="s">
        <v>8328</v>
      </c>
      <c r="S122" s="14">
        <f t="shared" si="8"/>
        <v>42534.895625000005</v>
      </c>
      <c r="T122" s="14">
        <f t="shared" si="9"/>
        <v>42564.895625000005</v>
      </c>
      <c r="U122">
        <f t="shared" si="10"/>
        <v>30</v>
      </c>
      <c r="V122">
        <f t="shared" si="11"/>
        <v>2016</v>
      </c>
    </row>
    <row r="123" spans="1:22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6"/>
        <v>317</v>
      </c>
      <c r="P123">
        <f t="shared" si="7"/>
        <v>259.25</v>
      </c>
      <c r="Q123" t="s">
        <v>8308</v>
      </c>
      <c r="R123" t="s">
        <v>8309</v>
      </c>
      <c r="S123" s="14">
        <f t="shared" si="8"/>
        <v>42519.6565162037</v>
      </c>
      <c r="T123" s="14">
        <f t="shared" si="9"/>
        <v>42549.6565162037</v>
      </c>
      <c r="U123">
        <f t="shared" si="10"/>
        <v>30</v>
      </c>
      <c r="V123">
        <f t="shared" si="11"/>
        <v>2016</v>
      </c>
    </row>
    <row r="124" spans="1:22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6"/>
        <v>315</v>
      </c>
      <c r="P124">
        <f t="shared" si="7"/>
        <v>105.05</v>
      </c>
      <c r="Q124" t="s">
        <v>8321</v>
      </c>
      <c r="R124" t="s">
        <v>8331</v>
      </c>
      <c r="S124" s="14">
        <f t="shared" si="8"/>
        <v>41579.734259259261</v>
      </c>
      <c r="T124" s="14">
        <f t="shared" si="9"/>
        <v>41599.207638888889</v>
      </c>
      <c r="U124">
        <f t="shared" si="10"/>
        <v>20</v>
      </c>
      <c r="V124">
        <f t="shared" si="11"/>
        <v>2013</v>
      </c>
    </row>
    <row r="125" spans="1:22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6"/>
        <v>315</v>
      </c>
      <c r="P125">
        <f t="shared" si="7"/>
        <v>35.799999999999997</v>
      </c>
      <c r="Q125" t="s">
        <v>8315</v>
      </c>
      <c r="R125" t="s">
        <v>8316</v>
      </c>
      <c r="S125" s="14">
        <f t="shared" si="8"/>
        <v>42479.432291666672</v>
      </c>
      <c r="T125" s="14">
        <f t="shared" si="9"/>
        <v>42492.958333333328</v>
      </c>
      <c r="U125">
        <f t="shared" si="10"/>
        <v>14</v>
      </c>
      <c r="V125">
        <f t="shared" si="11"/>
        <v>2016</v>
      </c>
    </row>
    <row r="126" spans="1:22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6"/>
        <v>312</v>
      </c>
      <c r="P126">
        <f t="shared" si="7"/>
        <v>91.76</v>
      </c>
      <c r="Q126" t="s">
        <v>8308</v>
      </c>
      <c r="R126" t="s">
        <v>8309</v>
      </c>
      <c r="S126" s="14">
        <f t="shared" si="8"/>
        <v>40347.125601851854</v>
      </c>
      <c r="T126" s="14">
        <f t="shared" si="9"/>
        <v>40361.958333333336</v>
      </c>
      <c r="U126">
        <f t="shared" si="10"/>
        <v>15</v>
      </c>
      <c r="V126">
        <f t="shared" si="11"/>
        <v>2010</v>
      </c>
    </row>
    <row r="127" spans="1:22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6"/>
        <v>309</v>
      </c>
      <c r="P127">
        <f t="shared" si="7"/>
        <v>117.36</v>
      </c>
      <c r="Q127" t="s">
        <v>8318</v>
      </c>
      <c r="R127" t="s">
        <v>8332</v>
      </c>
      <c r="S127" s="14">
        <f t="shared" si="8"/>
        <v>41802.790347222224</v>
      </c>
      <c r="T127" s="14">
        <f t="shared" si="9"/>
        <v>41833</v>
      </c>
      <c r="U127">
        <f t="shared" si="10"/>
        <v>31</v>
      </c>
      <c r="V127">
        <f t="shared" si="11"/>
        <v>2014</v>
      </c>
    </row>
    <row r="128" spans="1:22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6"/>
        <v>307</v>
      </c>
      <c r="P128">
        <f t="shared" si="7"/>
        <v>61.37</v>
      </c>
      <c r="Q128" t="s">
        <v>8312</v>
      </c>
      <c r="R128" t="s">
        <v>8313</v>
      </c>
      <c r="S128" s="14">
        <f t="shared" si="8"/>
        <v>40926.047858796301</v>
      </c>
      <c r="T128" s="14">
        <f t="shared" si="9"/>
        <v>40986.006192129629</v>
      </c>
      <c r="U128">
        <f t="shared" si="10"/>
        <v>60</v>
      </c>
      <c r="V128">
        <f t="shared" si="11"/>
        <v>2012</v>
      </c>
    </row>
    <row r="129" spans="1:22" ht="60" x14ac:dyDescent="0.25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6"/>
        <v>305</v>
      </c>
      <c r="P129">
        <f t="shared" si="7"/>
        <v>383.36</v>
      </c>
      <c r="Q129" t="s">
        <v>8308</v>
      </c>
      <c r="R129" t="s">
        <v>8309</v>
      </c>
      <c r="S129" s="14">
        <f t="shared" si="8"/>
        <v>42661.323414351849</v>
      </c>
      <c r="T129" s="14">
        <f t="shared" si="9"/>
        <v>42697.365081018521</v>
      </c>
      <c r="U129">
        <f t="shared" si="10"/>
        <v>37</v>
      </c>
      <c r="V129">
        <f t="shared" si="11"/>
        <v>2016</v>
      </c>
    </row>
    <row r="130" spans="1:22" ht="45" x14ac:dyDescent="0.25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12">ROUND(E130/D130*100,0)</f>
        <v>305</v>
      </c>
      <c r="P130">
        <f t="shared" si="7"/>
        <v>68.489999999999995</v>
      </c>
      <c r="Q130" t="s">
        <v>8318</v>
      </c>
      <c r="R130" t="s">
        <v>8330</v>
      </c>
      <c r="S130" s="14">
        <f t="shared" si="8"/>
        <v>40480.363483796296</v>
      </c>
      <c r="T130" s="14">
        <f t="shared" si="9"/>
        <v>40530.405150462961</v>
      </c>
      <c r="U130">
        <f t="shared" si="10"/>
        <v>51</v>
      </c>
      <c r="V130">
        <f t="shared" si="11"/>
        <v>2010</v>
      </c>
    </row>
    <row r="131" spans="1:22" ht="60" x14ac:dyDescent="0.25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12"/>
        <v>304</v>
      </c>
      <c r="P131">
        <f t="shared" ref="P131:P194" si="13">IFERROR(ROUND(E131/L131,2),0)</f>
        <v>157.29</v>
      </c>
      <c r="Q131" t="s">
        <v>8308</v>
      </c>
      <c r="R131" t="s">
        <v>8317</v>
      </c>
      <c r="S131" s="14">
        <f t="shared" ref="S131:S194" si="14">+(((J131/60)/60)/24)+DATE(1970,1,1)</f>
        <v>41075.237858796296</v>
      </c>
      <c r="T131" s="14">
        <f t="shared" ref="T131:T194" si="15">+(((I131/60)/60)/24)+DATE(1970,1,1)</f>
        <v>41105.237858796296</v>
      </c>
      <c r="U131">
        <f t="shared" ref="U131:U194" si="16">CEILING(T131-S131,1)</f>
        <v>30</v>
      </c>
      <c r="V131">
        <f t="shared" ref="V131:V194" si="17">YEAR(S131)</f>
        <v>2012</v>
      </c>
    </row>
    <row r="132" spans="1:22" ht="60" x14ac:dyDescent="0.25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12"/>
        <v>304</v>
      </c>
      <c r="P132">
        <f t="shared" si="13"/>
        <v>143.21</v>
      </c>
      <c r="Q132" t="s">
        <v>8308</v>
      </c>
      <c r="R132" t="s">
        <v>8309</v>
      </c>
      <c r="S132" s="14">
        <f t="shared" si="14"/>
        <v>42689.565671296295</v>
      </c>
      <c r="T132" s="14">
        <f t="shared" si="15"/>
        <v>42719.208333333328</v>
      </c>
      <c r="U132">
        <f t="shared" si="16"/>
        <v>30</v>
      </c>
      <c r="V132">
        <f t="shared" si="17"/>
        <v>2016</v>
      </c>
    </row>
    <row r="133" spans="1:22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2"/>
        <v>302</v>
      </c>
      <c r="P133">
        <f t="shared" si="13"/>
        <v>252.02</v>
      </c>
      <c r="Q133" t="s">
        <v>8315</v>
      </c>
      <c r="R133" t="s">
        <v>8316</v>
      </c>
      <c r="S133" s="14">
        <f t="shared" si="14"/>
        <v>42473.794710648144</v>
      </c>
      <c r="T133" s="14">
        <f t="shared" si="15"/>
        <v>42503.794710648144</v>
      </c>
      <c r="U133">
        <f t="shared" si="16"/>
        <v>30</v>
      </c>
      <c r="V133">
        <f t="shared" si="17"/>
        <v>2016</v>
      </c>
    </row>
    <row r="134" spans="1:22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2"/>
        <v>302</v>
      </c>
      <c r="P134">
        <f t="shared" si="13"/>
        <v>52.1</v>
      </c>
      <c r="Q134" t="s">
        <v>8315</v>
      </c>
      <c r="R134" t="s">
        <v>8328</v>
      </c>
      <c r="S134" s="14">
        <f t="shared" si="14"/>
        <v>41761.509409722225</v>
      </c>
      <c r="T134" s="14">
        <f t="shared" si="15"/>
        <v>41789.666666666664</v>
      </c>
      <c r="U134">
        <f t="shared" si="16"/>
        <v>29</v>
      </c>
      <c r="V134">
        <f t="shared" si="17"/>
        <v>2014</v>
      </c>
    </row>
    <row r="135" spans="1:22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2"/>
        <v>300</v>
      </c>
      <c r="P135">
        <f t="shared" si="13"/>
        <v>73.489999999999995</v>
      </c>
      <c r="Q135" t="s">
        <v>8308</v>
      </c>
      <c r="R135" t="s">
        <v>8314</v>
      </c>
      <c r="S135" s="14">
        <f t="shared" si="14"/>
        <v>41898.665960648148</v>
      </c>
      <c r="T135" s="14">
        <f t="shared" si="15"/>
        <v>41941.041666666664</v>
      </c>
      <c r="U135">
        <f t="shared" si="16"/>
        <v>43</v>
      </c>
      <c r="V135">
        <f t="shared" si="17"/>
        <v>2014</v>
      </c>
    </row>
    <row r="136" spans="1:22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2"/>
        <v>300</v>
      </c>
      <c r="P136">
        <f t="shared" si="13"/>
        <v>70.040000000000006</v>
      </c>
      <c r="Q136" t="s">
        <v>8308</v>
      </c>
      <c r="R136" t="s">
        <v>8309</v>
      </c>
      <c r="S136" s="14">
        <f t="shared" si="14"/>
        <v>41578.210104166668</v>
      </c>
      <c r="T136" s="14">
        <f t="shared" si="15"/>
        <v>41638.251770833333</v>
      </c>
      <c r="U136">
        <f t="shared" si="16"/>
        <v>61</v>
      </c>
      <c r="V136">
        <f t="shared" si="17"/>
        <v>2013</v>
      </c>
    </row>
    <row r="137" spans="1:22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2"/>
        <v>300</v>
      </c>
      <c r="P137">
        <f t="shared" si="13"/>
        <v>53.85</v>
      </c>
      <c r="Q137" t="s">
        <v>8315</v>
      </c>
      <c r="R137" t="s">
        <v>8316</v>
      </c>
      <c r="S137" s="14">
        <f t="shared" si="14"/>
        <v>41810.142199074071</v>
      </c>
      <c r="T137" s="14">
        <f t="shared" si="15"/>
        <v>41824.142199074071</v>
      </c>
      <c r="U137">
        <f t="shared" si="16"/>
        <v>14</v>
      </c>
      <c r="V137">
        <f t="shared" si="17"/>
        <v>2014</v>
      </c>
    </row>
    <row r="138" spans="1:22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2"/>
        <v>299</v>
      </c>
      <c r="P138">
        <f t="shared" si="13"/>
        <v>35.119999999999997</v>
      </c>
      <c r="Q138" t="s">
        <v>8310</v>
      </c>
      <c r="R138" t="s">
        <v>8311</v>
      </c>
      <c r="S138" s="14">
        <f t="shared" si="14"/>
        <v>42689.853090277778</v>
      </c>
      <c r="T138" s="14">
        <f t="shared" si="15"/>
        <v>42696.853090277778</v>
      </c>
      <c r="U138">
        <f t="shared" si="16"/>
        <v>7</v>
      </c>
      <c r="V138">
        <f t="shared" si="17"/>
        <v>2016</v>
      </c>
    </row>
    <row r="139" spans="1:22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2"/>
        <v>297</v>
      </c>
      <c r="P139">
        <f t="shared" si="13"/>
        <v>7.19</v>
      </c>
      <c r="Q139" t="s">
        <v>8308</v>
      </c>
      <c r="R139" t="s">
        <v>8309</v>
      </c>
      <c r="S139" s="14">
        <f t="shared" si="14"/>
        <v>42199.32707175926</v>
      </c>
      <c r="T139" s="14">
        <f t="shared" si="15"/>
        <v>42231.32707175926</v>
      </c>
      <c r="U139">
        <f t="shared" si="16"/>
        <v>32</v>
      </c>
      <c r="V139">
        <f t="shared" si="17"/>
        <v>2015</v>
      </c>
    </row>
    <row r="140" spans="1:22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2"/>
        <v>295</v>
      </c>
      <c r="P140">
        <f t="shared" si="13"/>
        <v>92.1</v>
      </c>
      <c r="Q140" t="s">
        <v>8312</v>
      </c>
      <c r="R140" t="s">
        <v>8313</v>
      </c>
      <c r="S140" s="14">
        <f t="shared" si="14"/>
        <v>40587.085532407407</v>
      </c>
      <c r="T140" s="14">
        <f t="shared" si="15"/>
        <v>40636.043865740743</v>
      </c>
      <c r="U140">
        <f t="shared" si="16"/>
        <v>49</v>
      </c>
      <c r="V140">
        <f t="shared" si="17"/>
        <v>2011</v>
      </c>
    </row>
    <row r="141" spans="1:22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2"/>
        <v>294</v>
      </c>
      <c r="P141">
        <f t="shared" si="13"/>
        <v>483.34</v>
      </c>
      <c r="Q141" t="s">
        <v>8308</v>
      </c>
      <c r="R141" t="s">
        <v>8309</v>
      </c>
      <c r="S141" s="14">
        <f t="shared" si="14"/>
        <v>42067.923668981486</v>
      </c>
      <c r="T141" s="14">
        <f t="shared" si="15"/>
        <v>42112.882002314815</v>
      </c>
      <c r="U141">
        <f t="shared" si="16"/>
        <v>45</v>
      </c>
      <c r="V141">
        <f t="shared" si="17"/>
        <v>2015</v>
      </c>
    </row>
    <row r="142" spans="1:22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2"/>
        <v>294</v>
      </c>
      <c r="P142">
        <f t="shared" si="13"/>
        <v>66.62</v>
      </c>
      <c r="Q142" t="s">
        <v>8326</v>
      </c>
      <c r="R142" t="s">
        <v>8327</v>
      </c>
      <c r="S142" s="14">
        <f t="shared" si="14"/>
        <v>42692.79987268518</v>
      </c>
      <c r="T142" s="14">
        <f t="shared" si="15"/>
        <v>42723.332638888889</v>
      </c>
      <c r="U142">
        <f t="shared" si="16"/>
        <v>31</v>
      </c>
      <c r="V142">
        <f t="shared" si="17"/>
        <v>2016</v>
      </c>
    </row>
    <row r="143" spans="1:22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2"/>
        <v>293</v>
      </c>
      <c r="P143">
        <f t="shared" si="13"/>
        <v>36.61</v>
      </c>
      <c r="Q143" t="s">
        <v>8318</v>
      </c>
      <c r="R143" t="s">
        <v>8330</v>
      </c>
      <c r="S143" s="14">
        <f t="shared" si="14"/>
        <v>41333.837187500001</v>
      </c>
      <c r="T143" s="14">
        <f t="shared" si="15"/>
        <v>41353.795520833337</v>
      </c>
      <c r="U143">
        <f t="shared" si="16"/>
        <v>20</v>
      </c>
      <c r="V143">
        <f t="shared" si="17"/>
        <v>2013</v>
      </c>
    </row>
    <row r="144" spans="1:22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2"/>
        <v>293</v>
      </c>
      <c r="P144">
        <f t="shared" si="13"/>
        <v>73.13</v>
      </c>
      <c r="Q144" t="s">
        <v>8312</v>
      </c>
      <c r="R144" t="s">
        <v>8325</v>
      </c>
      <c r="S144" s="14">
        <f t="shared" si="14"/>
        <v>41646.792222222226</v>
      </c>
      <c r="T144" s="14">
        <f t="shared" si="15"/>
        <v>41676.792222222226</v>
      </c>
      <c r="U144">
        <f t="shared" si="16"/>
        <v>30</v>
      </c>
      <c r="V144">
        <f t="shared" si="17"/>
        <v>2014</v>
      </c>
    </row>
    <row r="145" spans="1:22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2"/>
        <v>290</v>
      </c>
      <c r="P145">
        <f t="shared" si="13"/>
        <v>19.329999999999998</v>
      </c>
      <c r="Q145" t="s">
        <v>8323</v>
      </c>
      <c r="R145" t="s">
        <v>8324</v>
      </c>
      <c r="S145" s="14">
        <f t="shared" si="14"/>
        <v>42747.506689814814</v>
      </c>
      <c r="T145" s="14">
        <f t="shared" si="15"/>
        <v>42777.506689814814</v>
      </c>
      <c r="U145">
        <f t="shared" si="16"/>
        <v>30</v>
      </c>
      <c r="V145">
        <f t="shared" si="17"/>
        <v>2017</v>
      </c>
    </row>
    <row r="146" spans="1:22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2"/>
        <v>289</v>
      </c>
      <c r="P146">
        <f t="shared" si="13"/>
        <v>43.35</v>
      </c>
      <c r="Q146" t="s">
        <v>8315</v>
      </c>
      <c r="R146" t="s">
        <v>8316</v>
      </c>
      <c r="S146" s="14">
        <f t="shared" si="14"/>
        <v>42521.291504629626</v>
      </c>
      <c r="T146" s="14">
        <f t="shared" si="15"/>
        <v>42529.582638888889</v>
      </c>
      <c r="U146">
        <f t="shared" si="16"/>
        <v>9</v>
      </c>
      <c r="V146">
        <f t="shared" si="17"/>
        <v>2016</v>
      </c>
    </row>
    <row r="147" spans="1:22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2"/>
        <v>288</v>
      </c>
      <c r="P147">
        <f t="shared" si="13"/>
        <v>47.47</v>
      </c>
      <c r="Q147" t="s">
        <v>8308</v>
      </c>
      <c r="R147" t="s">
        <v>8309</v>
      </c>
      <c r="S147" s="14">
        <f t="shared" si="14"/>
        <v>42150.71056712963</v>
      </c>
      <c r="T147" s="14">
        <f t="shared" si="15"/>
        <v>42180.791666666672</v>
      </c>
      <c r="U147">
        <f t="shared" si="16"/>
        <v>31</v>
      </c>
      <c r="V147">
        <f t="shared" si="17"/>
        <v>2015</v>
      </c>
    </row>
    <row r="148" spans="1:22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2"/>
        <v>287</v>
      </c>
      <c r="P148">
        <f t="shared" si="13"/>
        <v>41.78</v>
      </c>
      <c r="Q148" t="s">
        <v>8310</v>
      </c>
      <c r="R148" t="s">
        <v>8311</v>
      </c>
      <c r="S148" s="14">
        <f t="shared" si="14"/>
        <v>42467.951979166668</v>
      </c>
      <c r="T148" s="14">
        <f t="shared" si="15"/>
        <v>42497.951979166668</v>
      </c>
      <c r="U148">
        <f t="shared" si="16"/>
        <v>30</v>
      </c>
      <c r="V148">
        <f t="shared" si="17"/>
        <v>2016</v>
      </c>
    </row>
    <row r="149" spans="1:22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2"/>
        <v>287</v>
      </c>
      <c r="P149">
        <f t="shared" si="13"/>
        <v>58.57</v>
      </c>
      <c r="Q149" t="s">
        <v>8315</v>
      </c>
      <c r="R149" t="s">
        <v>8316</v>
      </c>
      <c r="S149" s="14">
        <f t="shared" si="14"/>
        <v>42451.095856481479</v>
      </c>
      <c r="T149" s="14">
        <f t="shared" si="15"/>
        <v>42465.095856481479</v>
      </c>
      <c r="U149">
        <f t="shared" si="16"/>
        <v>14</v>
      </c>
      <c r="V149">
        <f t="shared" si="17"/>
        <v>2016</v>
      </c>
    </row>
    <row r="150" spans="1:22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2"/>
        <v>286</v>
      </c>
      <c r="P150">
        <f t="shared" si="13"/>
        <v>19.27</v>
      </c>
      <c r="Q150" t="s">
        <v>8315</v>
      </c>
      <c r="R150" t="s">
        <v>8316</v>
      </c>
      <c r="S150" s="14">
        <f t="shared" si="14"/>
        <v>42282.770231481481</v>
      </c>
      <c r="T150" s="14">
        <f t="shared" si="15"/>
        <v>42342.811898148153</v>
      </c>
      <c r="U150">
        <f t="shared" si="16"/>
        <v>61</v>
      </c>
      <c r="V150">
        <f t="shared" si="17"/>
        <v>2015</v>
      </c>
    </row>
    <row r="151" spans="1:22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2"/>
        <v>285</v>
      </c>
      <c r="P151">
        <f t="shared" si="13"/>
        <v>279.38</v>
      </c>
      <c r="Q151" t="s">
        <v>8308</v>
      </c>
      <c r="R151" t="s">
        <v>8309</v>
      </c>
      <c r="S151" s="14">
        <f t="shared" si="14"/>
        <v>42676.586979166663</v>
      </c>
      <c r="T151" s="14">
        <f t="shared" si="15"/>
        <v>42707.628645833334</v>
      </c>
      <c r="U151">
        <f t="shared" si="16"/>
        <v>32</v>
      </c>
      <c r="V151">
        <f t="shared" si="17"/>
        <v>2016</v>
      </c>
    </row>
    <row r="152" spans="1:22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2"/>
        <v>285</v>
      </c>
      <c r="P152">
        <f t="shared" si="13"/>
        <v>107.05</v>
      </c>
      <c r="Q152" t="s">
        <v>8310</v>
      </c>
      <c r="R152" t="s">
        <v>8311</v>
      </c>
      <c r="S152" s="14">
        <f t="shared" si="14"/>
        <v>42380.690289351856</v>
      </c>
      <c r="T152" s="14">
        <f t="shared" si="15"/>
        <v>42394.666666666672</v>
      </c>
      <c r="U152">
        <f t="shared" si="16"/>
        <v>14</v>
      </c>
      <c r="V152">
        <f t="shared" si="17"/>
        <v>2016</v>
      </c>
    </row>
    <row r="153" spans="1:22" ht="60" x14ac:dyDescent="0.25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12"/>
        <v>283</v>
      </c>
      <c r="P153">
        <f t="shared" si="13"/>
        <v>42.63</v>
      </c>
      <c r="Q153" t="s">
        <v>8310</v>
      </c>
      <c r="R153" t="s">
        <v>8311</v>
      </c>
      <c r="S153" s="14">
        <f t="shared" si="14"/>
        <v>42684.000046296293</v>
      </c>
      <c r="T153" s="14">
        <f t="shared" si="15"/>
        <v>42714.000046296293</v>
      </c>
      <c r="U153">
        <f t="shared" si="16"/>
        <v>30</v>
      </c>
      <c r="V153">
        <f t="shared" si="17"/>
        <v>2016</v>
      </c>
    </row>
    <row r="154" spans="1:22" ht="45" x14ac:dyDescent="0.25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12"/>
        <v>283</v>
      </c>
      <c r="P154">
        <f t="shared" si="13"/>
        <v>49.88</v>
      </c>
      <c r="Q154" t="s">
        <v>8318</v>
      </c>
      <c r="R154" t="s">
        <v>8330</v>
      </c>
      <c r="S154" s="14">
        <f t="shared" si="14"/>
        <v>41330.038784722223</v>
      </c>
      <c r="T154" s="14">
        <f t="shared" si="15"/>
        <v>41359.997118055559</v>
      </c>
      <c r="U154">
        <f t="shared" si="16"/>
        <v>30</v>
      </c>
      <c r="V154">
        <f t="shared" si="17"/>
        <v>2013</v>
      </c>
    </row>
    <row r="155" spans="1:22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2"/>
        <v>282</v>
      </c>
      <c r="P155">
        <f t="shared" si="13"/>
        <v>52.79</v>
      </c>
      <c r="Q155" t="s">
        <v>8323</v>
      </c>
      <c r="R155" t="s">
        <v>8324</v>
      </c>
      <c r="S155" s="14">
        <f t="shared" si="14"/>
        <v>42736.732893518521</v>
      </c>
      <c r="T155" s="14">
        <f t="shared" si="15"/>
        <v>42767</v>
      </c>
      <c r="U155">
        <f t="shared" si="16"/>
        <v>31</v>
      </c>
      <c r="V155">
        <f t="shared" si="17"/>
        <v>2017</v>
      </c>
    </row>
    <row r="156" spans="1:22" ht="60" x14ac:dyDescent="0.25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12"/>
        <v>281</v>
      </c>
      <c r="P156">
        <f t="shared" si="13"/>
        <v>201.96</v>
      </c>
      <c r="Q156" t="s">
        <v>8308</v>
      </c>
      <c r="R156" t="s">
        <v>8309</v>
      </c>
      <c r="S156" s="14">
        <f t="shared" si="14"/>
        <v>42600.278749999998</v>
      </c>
      <c r="T156" s="14">
        <f t="shared" si="15"/>
        <v>42645.278749999998</v>
      </c>
      <c r="U156">
        <f t="shared" si="16"/>
        <v>45</v>
      </c>
      <c r="V156">
        <f t="shared" si="17"/>
        <v>2016</v>
      </c>
    </row>
    <row r="157" spans="1:22" ht="60" x14ac:dyDescent="0.25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12"/>
        <v>281</v>
      </c>
      <c r="P157">
        <f t="shared" si="13"/>
        <v>147.94999999999999</v>
      </c>
      <c r="Q157" t="s">
        <v>8308</v>
      </c>
      <c r="R157" t="s">
        <v>8309</v>
      </c>
      <c r="S157" s="14">
        <f t="shared" si="14"/>
        <v>41861.070567129631</v>
      </c>
      <c r="T157" s="14">
        <f t="shared" si="15"/>
        <v>41906.070567129631</v>
      </c>
      <c r="U157">
        <f t="shared" si="16"/>
        <v>45</v>
      </c>
      <c r="V157">
        <f t="shared" si="17"/>
        <v>2014</v>
      </c>
    </row>
    <row r="158" spans="1:22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2"/>
        <v>280</v>
      </c>
      <c r="P158">
        <f t="shared" si="13"/>
        <v>81.27</v>
      </c>
      <c r="Q158" t="s">
        <v>8323</v>
      </c>
      <c r="R158" t="s">
        <v>8324</v>
      </c>
      <c r="S158" s="14">
        <f t="shared" si="14"/>
        <v>42430.720451388886</v>
      </c>
      <c r="T158" s="14">
        <f t="shared" si="15"/>
        <v>42461.166666666672</v>
      </c>
      <c r="U158">
        <f t="shared" si="16"/>
        <v>31</v>
      </c>
      <c r="V158">
        <f t="shared" si="17"/>
        <v>2016</v>
      </c>
    </row>
    <row r="159" spans="1:22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2"/>
        <v>279</v>
      </c>
      <c r="P159">
        <f t="shared" si="13"/>
        <v>23.52</v>
      </c>
      <c r="Q159" t="s">
        <v>8308</v>
      </c>
      <c r="R159" t="s">
        <v>8314</v>
      </c>
      <c r="S159" s="14">
        <f t="shared" si="14"/>
        <v>42564.026319444441</v>
      </c>
      <c r="T159" s="14">
        <f t="shared" si="15"/>
        <v>42594.026319444441</v>
      </c>
      <c r="U159">
        <f t="shared" si="16"/>
        <v>30</v>
      </c>
      <c r="V159">
        <f t="shared" si="17"/>
        <v>2016</v>
      </c>
    </row>
    <row r="160" spans="1:22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2"/>
        <v>278</v>
      </c>
      <c r="P160">
        <f t="shared" si="13"/>
        <v>67.16</v>
      </c>
      <c r="Q160" t="s">
        <v>8323</v>
      </c>
      <c r="R160" t="s">
        <v>8324</v>
      </c>
      <c r="S160" s="14">
        <f t="shared" si="14"/>
        <v>41772.657685185186</v>
      </c>
      <c r="T160" s="14">
        <f t="shared" si="15"/>
        <v>41800.356249999997</v>
      </c>
      <c r="U160">
        <f t="shared" si="16"/>
        <v>28</v>
      </c>
      <c r="V160">
        <f t="shared" si="17"/>
        <v>2014</v>
      </c>
    </row>
    <row r="161" spans="1:22" ht="60" x14ac:dyDescent="0.25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12"/>
        <v>272</v>
      </c>
      <c r="P161">
        <f t="shared" si="13"/>
        <v>98.41</v>
      </c>
      <c r="Q161" t="s">
        <v>8310</v>
      </c>
      <c r="R161" t="s">
        <v>8311</v>
      </c>
      <c r="S161" s="14">
        <f t="shared" si="14"/>
        <v>42573.327986111108</v>
      </c>
      <c r="T161" s="14">
        <f t="shared" si="15"/>
        <v>42588.327986111108</v>
      </c>
      <c r="U161">
        <f t="shared" si="16"/>
        <v>15</v>
      </c>
      <c r="V161">
        <f t="shared" si="17"/>
        <v>2016</v>
      </c>
    </row>
    <row r="162" spans="1:22" ht="30" x14ac:dyDescent="0.25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12"/>
        <v>272</v>
      </c>
      <c r="P162">
        <f t="shared" si="13"/>
        <v>48.54</v>
      </c>
      <c r="Q162" t="s">
        <v>8312</v>
      </c>
      <c r="R162" t="s">
        <v>8313</v>
      </c>
      <c r="S162" s="14">
        <f t="shared" si="14"/>
        <v>41228.924884259257</v>
      </c>
      <c r="T162" s="14">
        <f t="shared" si="15"/>
        <v>41258.924884259257</v>
      </c>
      <c r="U162">
        <f t="shared" si="16"/>
        <v>30</v>
      </c>
      <c r="V162">
        <f t="shared" si="17"/>
        <v>2012</v>
      </c>
    </row>
    <row r="163" spans="1:22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2"/>
        <v>271</v>
      </c>
      <c r="P163">
        <f t="shared" si="13"/>
        <v>140.97999999999999</v>
      </c>
      <c r="Q163" t="s">
        <v>8310</v>
      </c>
      <c r="R163" t="s">
        <v>8311</v>
      </c>
      <c r="S163" s="14">
        <f t="shared" si="14"/>
        <v>42452.825740740736</v>
      </c>
      <c r="T163" s="14">
        <f t="shared" si="15"/>
        <v>42482.825740740736</v>
      </c>
      <c r="U163">
        <f t="shared" si="16"/>
        <v>30</v>
      </c>
      <c r="V163">
        <f t="shared" si="17"/>
        <v>2016</v>
      </c>
    </row>
    <row r="164" spans="1:22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2"/>
        <v>271</v>
      </c>
      <c r="P164">
        <f t="shared" si="13"/>
        <v>53.08</v>
      </c>
      <c r="Q164" t="s">
        <v>8310</v>
      </c>
      <c r="R164" t="s">
        <v>8311</v>
      </c>
      <c r="S164" s="14">
        <f t="shared" si="14"/>
        <v>42338.709108796291</v>
      </c>
      <c r="T164" s="14">
        <f t="shared" si="15"/>
        <v>42372.957638888889</v>
      </c>
      <c r="U164">
        <f t="shared" si="16"/>
        <v>35</v>
      </c>
      <c r="V164">
        <f t="shared" si="17"/>
        <v>2015</v>
      </c>
    </row>
    <row r="165" spans="1:22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2"/>
        <v>270</v>
      </c>
      <c r="P165">
        <f t="shared" si="13"/>
        <v>76.44</v>
      </c>
      <c r="Q165" t="s">
        <v>8323</v>
      </c>
      <c r="R165" t="s">
        <v>8324</v>
      </c>
      <c r="S165" s="14">
        <f t="shared" si="14"/>
        <v>42326.818738425922</v>
      </c>
      <c r="T165" s="14">
        <f t="shared" si="15"/>
        <v>42356.818738425922</v>
      </c>
      <c r="U165">
        <f t="shared" si="16"/>
        <v>30</v>
      </c>
      <c r="V165">
        <f t="shared" si="17"/>
        <v>2015</v>
      </c>
    </row>
    <row r="166" spans="1:22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2"/>
        <v>267</v>
      </c>
      <c r="P166">
        <f t="shared" si="13"/>
        <v>31.66</v>
      </c>
      <c r="Q166" t="s">
        <v>8308</v>
      </c>
      <c r="R166" t="s">
        <v>8314</v>
      </c>
      <c r="S166" s="14">
        <f t="shared" si="14"/>
        <v>42163.957326388889</v>
      </c>
      <c r="T166" s="14">
        <f t="shared" si="15"/>
        <v>42193.957326388889</v>
      </c>
      <c r="U166">
        <f t="shared" si="16"/>
        <v>30</v>
      </c>
      <c r="V166">
        <f t="shared" si="17"/>
        <v>2015</v>
      </c>
    </row>
    <row r="167" spans="1:22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2"/>
        <v>267</v>
      </c>
      <c r="P167">
        <f t="shared" si="13"/>
        <v>63.1</v>
      </c>
      <c r="Q167" t="s">
        <v>8312</v>
      </c>
      <c r="R167" t="s">
        <v>8333</v>
      </c>
      <c r="S167" s="14">
        <f t="shared" si="14"/>
        <v>42695.257870370369</v>
      </c>
      <c r="T167" s="14">
        <f t="shared" si="15"/>
        <v>42712.333333333328</v>
      </c>
      <c r="U167">
        <f t="shared" si="16"/>
        <v>18</v>
      </c>
      <c r="V167">
        <f t="shared" si="17"/>
        <v>2016</v>
      </c>
    </row>
    <row r="168" spans="1:22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2"/>
        <v>266</v>
      </c>
      <c r="P168">
        <f t="shared" si="13"/>
        <v>26.57</v>
      </c>
      <c r="Q168" t="s">
        <v>8312</v>
      </c>
      <c r="R168" t="s">
        <v>8329</v>
      </c>
      <c r="S168" s="14">
        <f t="shared" si="14"/>
        <v>40991.708055555559</v>
      </c>
      <c r="T168" s="14">
        <f t="shared" si="15"/>
        <v>41021.708055555559</v>
      </c>
      <c r="U168">
        <f t="shared" si="16"/>
        <v>30</v>
      </c>
      <c r="V168">
        <f t="shared" si="17"/>
        <v>2012</v>
      </c>
    </row>
    <row r="169" spans="1:22" ht="60" x14ac:dyDescent="0.25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12"/>
        <v>265</v>
      </c>
      <c r="P169">
        <f t="shared" si="13"/>
        <v>57.63</v>
      </c>
      <c r="Q169" t="s">
        <v>8315</v>
      </c>
      <c r="R169" t="s">
        <v>8328</v>
      </c>
      <c r="S169" s="14">
        <f t="shared" si="14"/>
        <v>42387.398472222223</v>
      </c>
      <c r="T169" s="14">
        <f t="shared" si="15"/>
        <v>42421.398472222223</v>
      </c>
      <c r="U169">
        <f t="shared" si="16"/>
        <v>34</v>
      </c>
      <c r="V169">
        <f t="shared" si="17"/>
        <v>2016</v>
      </c>
    </row>
    <row r="170" spans="1:22" ht="60" x14ac:dyDescent="0.25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12"/>
        <v>265</v>
      </c>
      <c r="P170">
        <f t="shared" si="13"/>
        <v>84.21</v>
      </c>
      <c r="Q170" t="s">
        <v>8312</v>
      </c>
      <c r="R170" t="s">
        <v>8313</v>
      </c>
      <c r="S170" s="14">
        <f t="shared" si="14"/>
        <v>40939.837673611109</v>
      </c>
      <c r="T170" s="14">
        <f t="shared" si="15"/>
        <v>40970.290972222225</v>
      </c>
      <c r="U170">
        <f t="shared" si="16"/>
        <v>31</v>
      </c>
      <c r="V170">
        <f t="shared" si="17"/>
        <v>2012</v>
      </c>
    </row>
    <row r="171" spans="1:22" ht="60" x14ac:dyDescent="0.25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12"/>
        <v>263</v>
      </c>
      <c r="P171">
        <f t="shared" si="13"/>
        <v>272.36</v>
      </c>
      <c r="Q171" t="s">
        <v>8308</v>
      </c>
      <c r="R171" t="s">
        <v>8309</v>
      </c>
      <c r="S171" s="14">
        <f t="shared" si="14"/>
        <v>41561.500706018516</v>
      </c>
      <c r="T171" s="14">
        <f t="shared" si="15"/>
        <v>41593.166666666664</v>
      </c>
      <c r="U171">
        <f t="shared" si="16"/>
        <v>32</v>
      </c>
      <c r="V171">
        <f t="shared" si="17"/>
        <v>2013</v>
      </c>
    </row>
    <row r="172" spans="1:22" ht="60" x14ac:dyDescent="0.25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12"/>
        <v>263</v>
      </c>
      <c r="P172">
        <f t="shared" si="13"/>
        <v>42</v>
      </c>
      <c r="Q172" t="s">
        <v>8312</v>
      </c>
      <c r="R172" t="s">
        <v>8313</v>
      </c>
      <c r="S172" s="14">
        <f t="shared" si="14"/>
        <v>41303.044016203705</v>
      </c>
      <c r="T172" s="14">
        <f t="shared" si="15"/>
        <v>41335.332638888889</v>
      </c>
      <c r="U172">
        <f t="shared" si="16"/>
        <v>33</v>
      </c>
      <c r="V172">
        <f t="shared" si="17"/>
        <v>2013</v>
      </c>
    </row>
    <row r="173" spans="1:22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2"/>
        <v>262</v>
      </c>
      <c r="P173">
        <f t="shared" si="13"/>
        <v>127.32</v>
      </c>
      <c r="Q173" t="s">
        <v>8308</v>
      </c>
      <c r="R173" t="s">
        <v>8309</v>
      </c>
      <c r="S173" s="14">
        <f t="shared" si="14"/>
        <v>40898.089236111111</v>
      </c>
      <c r="T173" s="14">
        <f t="shared" si="15"/>
        <v>40920.041666666664</v>
      </c>
      <c r="U173">
        <f t="shared" si="16"/>
        <v>22</v>
      </c>
      <c r="V173">
        <f t="shared" si="17"/>
        <v>2011</v>
      </c>
    </row>
    <row r="174" spans="1:22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2"/>
        <v>261</v>
      </c>
      <c r="P174">
        <f t="shared" si="13"/>
        <v>54.62</v>
      </c>
      <c r="Q174" t="s">
        <v>8323</v>
      </c>
      <c r="R174" t="s">
        <v>8324</v>
      </c>
      <c r="S174" s="14">
        <f t="shared" si="14"/>
        <v>42333.619050925925</v>
      </c>
      <c r="T174" s="14">
        <f t="shared" si="15"/>
        <v>42369.125</v>
      </c>
      <c r="U174">
        <f t="shared" si="16"/>
        <v>36</v>
      </c>
      <c r="V174">
        <f t="shared" si="17"/>
        <v>2015</v>
      </c>
    </row>
    <row r="175" spans="1:22" ht="45" x14ac:dyDescent="0.25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12"/>
        <v>260</v>
      </c>
      <c r="P175">
        <f t="shared" si="13"/>
        <v>180.75</v>
      </c>
      <c r="Q175" t="s">
        <v>8308</v>
      </c>
      <c r="R175" t="s">
        <v>8309</v>
      </c>
      <c r="S175" s="14">
        <f t="shared" si="14"/>
        <v>42452.272824074069</v>
      </c>
      <c r="T175" s="14">
        <f t="shared" si="15"/>
        <v>42482.272824074069</v>
      </c>
      <c r="U175">
        <f t="shared" si="16"/>
        <v>30</v>
      </c>
      <c r="V175">
        <f t="shared" si="17"/>
        <v>2016</v>
      </c>
    </row>
    <row r="176" spans="1:22" ht="45" x14ac:dyDescent="0.25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12"/>
        <v>260</v>
      </c>
      <c r="P176">
        <f t="shared" si="13"/>
        <v>34.69</v>
      </c>
      <c r="Q176" t="s">
        <v>8323</v>
      </c>
      <c r="R176" t="s">
        <v>8324</v>
      </c>
      <c r="S176" s="14">
        <f t="shared" si="14"/>
        <v>42627.253263888888</v>
      </c>
      <c r="T176" s="14">
        <f t="shared" si="15"/>
        <v>42657.253263888888</v>
      </c>
      <c r="U176">
        <f t="shared" si="16"/>
        <v>30</v>
      </c>
      <c r="V176">
        <f t="shared" si="17"/>
        <v>2016</v>
      </c>
    </row>
    <row r="177" spans="1:22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2"/>
        <v>257</v>
      </c>
      <c r="P177">
        <f t="shared" si="13"/>
        <v>247.94</v>
      </c>
      <c r="Q177" t="s">
        <v>8308</v>
      </c>
      <c r="R177" t="s">
        <v>8309</v>
      </c>
      <c r="S177" s="14">
        <f t="shared" si="14"/>
        <v>42549.722962962958</v>
      </c>
      <c r="T177" s="14">
        <f t="shared" si="15"/>
        <v>42588.291666666672</v>
      </c>
      <c r="U177">
        <f t="shared" si="16"/>
        <v>39</v>
      </c>
      <c r="V177">
        <f t="shared" si="17"/>
        <v>2016</v>
      </c>
    </row>
    <row r="178" spans="1:22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2"/>
        <v>256</v>
      </c>
      <c r="P178">
        <f t="shared" si="13"/>
        <v>69.77</v>
      </c>
      <c r="Q178" t="s">
        <v>8318</v>
      </c>
      <c r="R178" t="s">
        <v>8330</v>
      </c>
      <c r="S178" s="14">
        <f t="shared" si="14"/>
        <v>41144.709490740745</v>
      </c>
      <c r="T178" s="14">
        <f t="shared" si="15"/>
        <v>41158.709490740745</v>
      </c>
      <c r="U178">
        <f t="shared" si="16"/>
        <v>14</v>
      </c>
      <c r="V178">
        <f t="shared" si="17"/>
        <v>2012</v>
      </c>
    </row>
    <row r="179" spans="1:22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2"/>
        <v>254</v>
      </c>
      <c r="P179">
        <f t="shared" si="13"/>
        <v>493.82</v>
      </c>
      <c r="Q179" t="s">
        <v>8323</v>
      </c>
      <c r="R179" t="s">
        <v>8324</v>
      </c>
      <c r="S179" s="14">
        <f t="shared" si="14"/>
        <v>42132.941805555558</v>
      </c>
      <c r="T179" s="14">
        <f t="shared" si="15"/>
        <v>42155.875</v>
      </c>
      <c r="U179">
        <f t="shared" si="16"/>
        <v>23</v>
      </c>
      <c r="V179">
        <f t="shared" si="17"/>
        <v>2015</v>
      </c>
    </row>
    <row r="180" spans="1:22" ht="60" x14ac:dyDescent="0.25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12"/>
        <v>254</v>
      </c>
      <c r="P180">
        <f t="shared" si="13"/>
        <v>47.38</v>
      </c>
      <c r="Q180" t="s">
        <v>8326</v>
      </c>
      <c r="R180" t="s">
        <v>8327</v>
      </c>
      <c r="S180" s="14">
        <f t="shared" si="14"/>
        <v>42139.781678240746</v>
      </c>
      <c r="T180" s="14">
        <f t="shared" si="15"/>
        <v>42169.781678240746</v>
      </c>
      <c r="U180">
        <f t="shared" si="16"/>
        <v>30</v>
      </c>
      <c r="V180">
        <f t="shared" si="17"/>
        <v>2015</v>
      </c>
    </row>
    <row r="181" spans="1:22" ht="45" x14ac:dyDescent="0.25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12"/>
        <v>254</v>
      </c>
      <c r="P181">
        <f t="shared" si="13"/>
        <v>51.31</v>
      </c>
      <c r="Q181" t="s">
        <v>8312</v>
      </c>
      <c r="R181" t="s">
        <v>8329</v>
      </c>
      <c r="S181" s="14">
        <f t="shared" si="14"/>
        <v>41951.788807870369</v>
      </c>
      <c r="T181" s="14">
        <f t="shared" si="15"/>
        <v>41964.166666666672</v>
      </c>
      <c r="U181">
        <f t="shared" si="16"/>
        <v>13</v>
      </c>
      <c r="V181">
        <f t="shared" si="17"/>
        <v>2014</v>
      </c>
    </row>
    <row r="182" spans="1:22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2"/>
        <v>253</v>
      </c>
      <c r="P182">
        <f t="shared" si="13"/>
        <v>121</v>
      </c>
      <c r="Q182" t="s">
        <v>8323</v>
      </c>
      <c r="R182" t="s">
        <v>8324</v>
      </c>
      <c r="S182" s="14">
        <f t="shared" si="14"/>
        <v>42503.66474537037</v>
      </c>
      <c r="T182" s="14">
        <f t="shared" si="15"/>
        <v>42534.249305555553</v>
      </c>
      <c r="U182">
        <f t="shared" si="16"/>
        <v>31</v>
      </c>
      <c r="V182">
        <f t="shared" si="17"/>
        <v>2016</v>
      </c>
    </row>
    <row r="183" spans="1:22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2"/>
        <v>253</v>
      </c>
      <c r="P183">
        <f t="shared" si="13"/>
        <v>68.25</v>
      </c>
      <c r="Q183" t="s">
        <v>8308</v>
      </c>
      <c r="R183" t="s">
        <v>8309</v>
      </c>
      <c r="S183" s="14">
        <f t="shared" si="14"/>
        <v>42704.857094907406</v>
      </c>
      <c r="T183" s="14">
        <f t="shared" si="15"/>
        <v>42764.857094907406</v>
      </c>
      <c r="U183">
        <f t="shared" si="16"/>
        <v>60</v>
      </c>
      <c r="V183">
        <f t="shared" si="17"/>
        <v>2016</v>
      </c>
    </row>
    <row r="184" spans="1:22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2"/>
        <v>252</v>
      </c>
      <c r="P184">
        <f t="shared" si="13"/>
        <v>55.61</v>
      </c>
      <c r="Q184" t="s">
        <v>8312</v>
      </c>
      <c r="R184" t="s">
        <v>8313</v>
      </c>
      <c r="S184" s="14">
        <f t="shared" si="14"/>
        <v>42677.669050925921</v>
      </c>
      <c r="T184" s="14">
        <f t="shared" si="15"/>
        <v>42707.710717592592</v>
      </c>
      <c r="U184">
        <f t="shared" si="16"/>
        <v>31</v>
      </c>
      <c r="V184">
        <f t="shared" si="17"/>
        <v>2016</v>
      </c>
    </row>
    <row r="185" spans="1:22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2"/>
        <v>251</v>
      </c>
      <c r="P185">
        <f t="shared" si="13"/>
        <v>44.24</v>
      </c>
      <c r="Q185" t="s">
        <v>8315</v>
      </c>
      <c r="R185" t="s">
        <v>8316</v>
      </c>
      <c r="S185" s="14">
        <f t="shared" si="14"/>
        <v>42596.644699074073</v>
      </c>
      <c r="T185" s="14">
        <f t="shared" si="15"/>
        <v>42607.165972222225</v>
      </c>
      <c r="U185">
        <f t="shared" si="16"/>
        <v>11</v>
      </c>
      <c r="V185">
        <f t="shared" si="17"/>
        <v>2016</v>
      </c>
    </row>
    <row r="186" spans="1:22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2"/>
        <v>250</v>
      </c>
      <c r="P186">
        <f t="shared" si="13"/>
        <v>66.02</v>
      </c>
      <c r="Q186" t="s">
        <v>8323</v>
      </c>
      <c r="R186" t="s">
        <v>8324</v>
      </c>
      <c r="S186" s="14">
        <f t="shared" si="14"/>
        <v>42213.802199074074</v>
      </c>
      <c r="T186" s="14">
        <f t="shared" si="15"/>
        <v>42243.802199074074</v>
      </c>
      <c r="U186">
        <f t="shared" si="16"/>
        <v>30</v>
      </c>
      <c r="V186">
        <f t="shared" si="17"/>
        <v>2015</v>
      </c>
    </row>
    <row r="187" spans="1:22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2"/>
        <v>250</v>
      </c>
      <c r="P187">
        <f t="shared" si="13"/>
        <v>67.31</v>
      </c>
      <c r="Q187" t="s">
        <v>8312</v>
      </c>
      <c r="R187" t="s">
        <v>8313</v>
      </c>
      <c r="S187" s="14">
        <f t="shared" si="14"/>
        <v>42565.009097222224</v>
      </c>
      <c r="T187" s="14">
        <f t="shared" si="15"/>
        <v>42572.009097222224</v>
      </c>
      <c r="U187">
        <f t="shared" si="16"/>
        <v>7</v>
      </c>
      <c r="V187">
        <f t="shared" si="17"/>
        <v>2016</v>
      </c>
    </row>
    <row r="188" spans="1:22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2"/>
        <v>248</v>
      </c>
      <c r="P188">
        <f t="shared" si="13"/>
        <v>408.98</v>
      </c>
      <c r="Q188" t="s">
        <v>8308</v>
      </c>
      <c r="R188" t="s">
        <v>8309</v>
      </c>
      <c r="S188" s="14">
        <f t="shared" si="14"/>
        <v>41941.500520833331</v>
      </c>
      <c r="T188" s="14">
        <f t="shared" si="15"/>
        <v>41976.542187500003</v>
      </c>
      <c r="U188">
        <f t="shared" si="16"/>
        <v>36</v>
      </c>
      <c r="V188">
        <f t="shared" si="17"/>
        <v>2014</v>
      </c>
    </row>
    <row r="189" spans="1:22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2"/>
        <v>248</v>
      </c>
      <c r="P189">
        <f t="shared" si="13"/>
        <v>27.47</v>
      </c>
      <c r="Q189" t="s">
        <v>8308</v>
      </c>
      <c r="R189" t="s">
        <v>8309</v>
      </c>
      <c r="S189" s="14">
        <f t="shared" si="14"/>
        <v>41578.927118055559</v>
      </c>
      <c r="T189" s="14">
        <f t="shared" si="15"/>
        <v>41593.968784722223</v>
      </c>
      <c r="U189">
        <f t="shared" si="16"/>
        <v>16</v>
      </c>
      <c r="V189">
        <f t="shared" si="17"/>
        <v>2013</v>
      </c>
    </row>
    <row r="190" spans="1:22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2"/>
        <v>247</v>
      </c>
      <c r="P190">
        <f t="shared" si="13"/>
        <v>78.72</v>
      </c>
      <c r="Q190" t="s">
        <v>8318</v>
      </c>
      <c r="R190" t="s">
        <v>8319</v>
      </c>
      <c r="S190" s="14">
        <f t="shared" si="14"/>
        <v>41365.613078703704</v>
      </c>
      <c r="T190" s="14">
        <f t="shared" si="15"/>
        <v>41425.613078703704</v>
      </c>
      <c r="U190">
        <f t="shared" si="16"/>
        <v>60</v>
      </c>
      <c r="V190">
        <f t="shared" si="17"/>
        <v>2013</v>
      </c>
    </row>
    <row r="191" spans="1:22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2"/>
        <v>246</v>
      </c>
      <c r="P191">
        <f t="shared" si="13"/>
        <v>161.88</v>
      </c>
      <c r="Q191" t="s">
        <v>8308</v>
      </c>
      <c r="R191" t="s">
        <v>8309</v>
      </c>
      <c r="S191" s="14">
        <f t="shared" si="14"/>
        <v>41611.917673611111</v>
      </c>
      <c r="T191" s="14">
        <f t="shared" si="15"/>
        <v>41654.791666666664</v>
      </c>
      <c r="U191">
        <f t="shared" si="16"/>
        <v>43</v>
      </c>
      <c r="V191">
        <f t="shared" si="17"/>
        <v>2013</v>
      </c>
    </row>
    <row r="192" spans="1:22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2"/>
        <v>246</v>
      </c>
      <c r="P192">
        <f t="shared" si="13"/>
        <v>67.7</v>
      </c>
      <c r="Q192" t="s">
        <v>8315</v>
      </c>
      <c r="R192" t="s">
        <v>8328</v>
      </c>
      <c r="S192" s="14">
        <f t="shared" si="14"/>
        <v>41158.993923611109</v>
      </c>
      <c r="T192" s="14">
        <f t="shared" si="15"/>
        <v>41188.993923611109</v>
      </c>
      <c r="U192">
        <f t="shared" si="16"/>
        <v>30</v>
      </c>
      <c r="V192">
        <f t="shared" si="17"/>
        <v>2012</v>
      </c>
    </row>
    <row r="193" spans="1:22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2"/>
        <v>243</v>
      </c>
      <c r="P193">
        <f t="shared" si="13"/>
        <v>82.15</v>
      </c>
      <c r="Q193" t="s">
        <v>8310</v>
      </c>
      <c r="R193" t="s">
        <v>8311</v>
      </c>
      <c r="S193" s="14">
        <f t="shared" si="14"/>
        <v>42644.667534722219</v>
      </c>
      <c r="T193" s="14">
        <f t="shared" si="15"/>
        <v>42672.791666666672</v>
      </c>
      <c r="U193">
        <f t="shared" si="16"/>
        <v>29</v>
      </c>
      <c r="V193">
        <f t="shared" si="17"/>
        <v>2016</v>
      </c>
    </row>
    <row r="194" spans="1:22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8">ROUND(E194/D194*100,0)</f>
        <v>242</v>
      </c>
      <c r="P194">
        <f t="shared" si="13"/>
        <v>24.2</v>
      </c>
      <c r="Q194" t="s">
        <v>8315</v>
      </c>
      <c r="R194" t="s">
        <v>8316</v>
      </c>
      <c r="S194" s="14">
        <f t="shared" si="14"/>
        <v>42107.621018518519</v>
      </c>
      <c r="T194" s="14">
        <f t="shared" si="15"/>
        <v>42167.621018518519</v>
      </c>
      <c r="U194">
        <f t="shared" si="16"/>
        <v>60</v>
      </c>
      <c r="V194">
        <f t="shared" si="17"/>
        <v>2015</v>
      </c>
    </row>
    <row r="195" spans="1:22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8"/>
        <v>242</v>
      </c>
      <c r="P195">
        <f t="shared" ref="P195:P258" si="19">IFERROR(ROUND(E195/L195,2),0)</f>
        <v>43.21</v>
      </c>
      <c r="Q195" t="s">
        <v>8315</v>
      </c>
      <c r="R195" t="s">
        <v>8316</v>
      </c>
      <c r="S195" s="14">
        <f t="shared" ref="S195:S258" si="20">+(((J195/60)/60)/24)+DATE(1970,1,1)</f>
        <v>42559.776724537034</v>
      </c>
      <c r="T195" s="14">
        <f t="shared" ref="T195:T258" si="21">+(((I195/60)/60)/24)+DATE(1970,1,1)</f>
        <v>42589.776724537034</v>
      </c>
      <c r="U195">
        <f t="shared" ref="U195:U258" si="22">CEILING(T195-S195,1)</f>
        <v>30</v>
      </c>
      <c r="V195">
        <f t="shared" ref="V195:V258" si="23">YEAR(S195)</f>
        <v>2016</v>
      </c>
    </row>
    <row r="196" spans="1:22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8"/>
        <v>241</v>
      </c>
      <c r="P196">
        <f t="shared" si="19"/>
        <v>23.15</v>
      </c>
      <c r="Q196" t="s">
        <v>8312</v>
      </c>
      <c r="R196" t="s">
        <v>8329</v>
      </c>
      <c r="S196" s="14">
        <f t="shared" si="20"/>
        <v>40772.848749999997</v>
      </c>
      <c r="T196" s="14">
        <f t="shared" si="21"/>
        <v>40813.207638888889</v>
      </c>
      <c r="U196">
        <f t="shared" si="22"/>
        <v>41</v>
      </c>
      <c r="V196">
        <f t="shared" si="23"/>
        <v>2011</v>
      </c>
    </row>
    <row r="197" spans="1:22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8"/>
        <v>240</v>
      </c>
      <c r="P197">
        <f t="shared" si="19"/>
        <v>41.38</v>
      </c>
      <c r="Q197" t="s">
        <v>8318</v>
      </c>
      <c r="R197" t="s">
        <v>8330</v>
      </c>
      <c r="S197" s="14">
        <f t="shared" si="20"/>
        <v>40555.24800925926</v>
      </c>
      <c r="T197" s="14">
        <f t="shared" si="21"/>
        <v>40600.24800925926</v>
      </c>
      <c r="U197">
        <f t="shared" si="22"/>
        <v>45</v>
      </c>
      <c r="V197">
        <f t="shared" si="23"/>
        <v>2011</v>
      </c>
    </row>
    <row r="198" spans="1:22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8"/>
        <v>239</v>
      </c>
      <c r="P198">
        <f t="shared" si="19"/>
        <v>26.02</v>
      </c>
      <c r="Q198" t="s">
        <v>8315</v>
      </c>
      <c r="R198" t="s">
        <v>8316</v>
      </c>
      <c r="S198" s="14">
        <f t="shared" si="20"/>
        <v>42032.716145833328</v>
      </c>
      <c r="T198" s="14">
        <f t="shared" si="21"/>
        <v>42062.716145833328</v>
      </c>
      <c r="U198">
        <f t="shared" si="22"/>
        <v>30</v>
      </c>
      <c r="V198">
        <f t="shared" si="23"/>
        <v>2015</v>
      </c>
    </row>
    <row r="199" spans="1:22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8"/>
        <v>238</v>
      </c>
      <c r="P199">
        <f t="shared" si="19"/>
        <v>33.06</v>
      </c>
      <c r="Q199" t="s">
        <v>8321</v>
      </c>
      <c r="R199" t="s">
        <v>8331</v>
      </c>
      <c r="S199" s="14">
        <f t="shared" si="20"/>
        <v>41235.054560185185</v>
      </c>
      <c r="T199" s="14">
        <f t="shared" si="21"/>
        <v>41249.054560185185</v>
      </c>
      <c r="U199">
        <f t="shared" si="22"/>
        <v>14</v>
      </c>
      <c r="V199">
        <f t="shared" si="23"/>
        <v>2012</v>
      </c>
    </row>
    <row r="200" spans="1:22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8"/>
        <v>237</v>
      </c>
      <c r="P200">
        <f t="shared" si="19"/>
        <v>36.21</v>
      </c>
      <c r="Q200" t="s">
        <v>8312</v>
      </c>
      <c r="R200" t="s">
        <v>8325</v>
      </c>
      <c r="S200" s="14">
        <f t="shared" si="20"/>
        <v>42145.919687500005</v>
      </c>
      <c r="T200" s="14">
        <f t="shared" si="21"/>
        <v>42175.919687500005</v>
      </c>
      <c r="U200">
        <f t="shared" si="22"/>
        <v>30</v>
      </c>
      <c r="V200">
        <f t="shared" si="23"/>
        <v>2015</v>
      </c>
    </row>
    <row r="201" spans="1:22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8"/>
        <v>235</v>
      </c>
      <c r="P201">
        <f t="shared" si="19"/>
        <v>64.180000000000007</v>
      </c>
      <c r="Q201" t="s">
        <v>8308</v>
      </c>
      <c r="R201" t="s">
        <v>8309</v>
      </c>
      <c r="S201" s="14">
        <f t="shared" si="20"/>
        <v>42010.822233796294</v>
      </c>
      <c r="T201" s="14">
        <f t="shared" si="21"/>
        <v>42040.822233796294</v>
      </c>
      <c r="U201">
        <f t="shared" si="22"/>
        <v>30</v>
      </c>
      <c r="V201">
        <f t="shared" si="23"/>
        <v>2015</v>
      </c>
    </row>
    <row r="202" spans="1:22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8"/>
        <v>234</v>
      </c>
      <c r="P202">
        <f t="shared" si="19"/>
        <v>331.1</v>
      </c>
      <c r="Q202" t="s">
        <v>8308</v>
      </c>
      <c r="R202" t="s">
        <v>8309</v>
      </c>
      <c r="S202" s="14">
        <f t="shared" si="20"/>
        <v>41800.604895833334</v>
      </c>
      <c r="T202" s="14">
        <f t="shared" si="21"/>
        <v>41830.604895833334</v>
      </c>
      <c r="U202">
        <f t="shared" si="22"/>
        <v>30</v>
      </c>
      <c r="V202">
        <f t="shared" si="23"/>
        <v>2014</v>
      </c>
    </row>
    <row r="203" spans="1:22" ht="45" x14ac:dyDescent="0.25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8"/>
        <v>233</v>
      </c>
      <c r="P203">
        <f t="shared" si="19"/>
        <v>44.46</v>
      </c>
      <c r="Q203" t="s">
        <v>8315</v>
      </c>
      <c r="R203" t="s">
        <v>8328</v>
      </c>
      <c r="S203" s="14">
        <f t="shared" si="20"/>
        <v>42512.698217592595</v>
      </c>
      <c r="T203" s="14">
        <f t="shared" si="21"/>
        <v>42572.698217592595</v>
      </c>
      <c r="U203">
        <f t="shared" si="22"/>
        <v>60</v>
      </c>
      <c r="V203">
        <f t="shared" si="23"/>
        <v>2016</v>
      </c>
    </row>
    <row r="204" spans="1:22" ht="45" x14ac:dyDescent="0.25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8"/>
        <v>233</v>
      </c>
      <c r="P204">
        <f t="shared" si="19"/>
        <v>175</v>
      </c>
      <c r="Q204" t="s">
        <v>8312</v>
      </c>
      <c r="R204" t="s">
        <v>8313</v>
      </c>
      <c r="S204" s="14">
        <f t="shared" si="20"/>
        <v>40996.646921296298</v>
      </c>
      <c r="T204" s="14">
        <f t="shared" si="21"/>
        <v>41026.646921296298</v>
      </c>
      <c r="U204">
        <f t="shared" si="22"/>
        <v>30</v>
      </c>
      <c r="V204">
        <f t="shared" si="23"/>
        <v>2012</v>
      </c>
    </row>
    <row r="205" spans="1:22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8"/>
        <v>232</v>
      </c>
      <c r="P205">
        <f t="shared" si="19"/>
        <v>106.43</v>
      </c>
      <c r="Q205" t="s">
        <v>8318</v>
      </c>
      <c r="R205" t="s">
        <v>8330</v>
      </c>
      <c r="S205" s="14">
        <f t="shared" si="20"/>
        <v>41114.094872685186</v>
      </c>
      <c r="T205" s="14">
        <f t="shared" si="21"/>
        <v>41153.083333333336</v>
      </c>
      <c r="U205">
        <f t="shared" si="22"/>
        <v>39</v>
      </c>
      <c r="V205">
        <f t="shared" si="23"/>
        <v>2012</v>
      </c>
    </row>
    <row r="206" spans="1:22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8"/>
        <v>229</v>
      </c>
      <c r="P206">
        <f t="shared" si="19"/>
        <v>56.9</v>
      </c>
      <c r="Q206" t="s">
        <v>8318</v>
      </c>
      <c r="R206" t="s">
        <v>8330</v>
      </c>
      <c r="S206" s="14">
        <f t="shared" si="20"/>
        <v>41506.756111111114</v>
      </c>
      <c r="T206" s="14">
        <f t="shared" si="21"/>
        <v>41536.756111111114</v>
      </c>
      <c r="U206">
        <f t="shared" si="22"/>
        <v>30</v>
      </c>
      <c r="V206">
        <f t="shared" si="23"/>
        <v>2013</v>
      </c>
    </row>
    <row r="207" spans="1:22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8"/>
        <v>228</v>
      </c>
      <c r="P207">
        <f t="shared" si="19"/>
        <v>57</v>
      </c>
      <c r="Q207" t="s">
        <v>8315</v>
      </c>
      <c r="R207" t="s">
        <v>8316</v>
      </c>
      <c r="S207" s="14">
        <f t="shared" si="20"/>
        <v>42045.84238425926</v>
      </c>
      <c r="T207" s="14">
        <f t="shared" si="21"/>
        <v>42075.800717592589</v>
      </c>
      <c r="U207">
        <f t="shared" si="22"/>
        <v>30</v>
      </c>
      <c r="V207">
        <f t="shared" si="23"/>
        <v>2015</v>
      </c>
    </row>
    <row r="208" spans="1:22" ht="45" x14ac:dyDescent="0.25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8"/>
        <v>226</v>
      </c>
      <c r="P208">
        <f t="shared" si="19"/>
        <v>118.61</v>
      </c>
      <c r="Q208" t="s">
        <v>8308</v>
      </c>
      <c r="R208" t="s">
        <v>8309</v>
      </c>
      <c r="S208" s="14">
        <f t="shared" si="20"/>
        <v>41212.996481481481</v>
      </c>
      <c r="T208" s="14">
        <f t="shared" si="21"/>
        <v>41242.996481481481</v>
      </c>
      <c r="U208">
        <f t="shared" si="22"/>
        <v>30</v>
      </c>
      <c r="V208">
        <f t="shared" si="23"/>
        <v>2012</v>
      </c>
    </row>
    <row r="209" spans="1:22" ht="45" x14ac:dyDescent="0.25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8"/>
        <v>226</v>
      </c>
      <c r="P209">
        <f t="shared" si="19"/>
        <v>230.56</v>
      </c>
      <c r="Q209" t="s">
        <v>8308</v>
      </c>
      <c r="R209" t="s">
        <v>8309</v>
      </c>
      <c r="S209" s="14">
        <f t="shared" si="20"/>
        <v>40941.199826388889</v>
      </c>
      <c r="T209" s="14">
        <f t="shared" si="21"/>
        <v>40970.125</v>
      </c>
      <c r="U209">
        <f t="shared" si="22"/>
        <v>29</v>
      </c>
      <c r="V209">
        <f t="shared" si="23"/>
        <v>2012</v>
      </c>
    </row>
    <row r="210" spans="1:22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8"/>
        <v>226</v>
      </c>
      <c r="P210">
        <f t="shared" si="19"/>
        <v>94.03</v>
      </c>
      <c r="Q210" t="s">
        <v>8312</v>
      </c>
      <c r="R210" t="s">
        <v>8329</v>
      </c>
      <c r="S210" s="14">
        <f t="shared" si="20"/>
        <v>40564.081030092595</v>
      </c>
      <c r="T210" s="14">
        <f t="shared" si="21"/>
        <v>40594.081030092595</v>
      </c>
      <c r="U210">
        <f t="shared" si="22"/>
        <v>30</v>
      </c>
      <c r="V210">
        <f t="shared" si="23"/>
        <v>2011</v>
      </c>
    </row>
    <row r="211" spans="1:22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8"/>
        <v>225</v>
      </c>
      <c r="P211">
        <f t="shared" si="19"/>
        <v>75</v>
      </c>
      <c r="Q211" t="s">
        <v>8315</v>
      </c>
      <c r="R211" t="s">
        <v>8316</v>
      </c>
      <c r="S211" s="14">
        <f t="shared" si="20"/>
        <v>42503.740868055553</v>
      </c>
      <c r="T211" s="14">
        <f t="shared" si="21"/>
        <v>42517.740868055553</v>
      </c>
      <c r="U211">
        <f t="shared" si="22"/>
        <v>14</v>
      </c>
      <c r="V211">
        <f t="shared" si="23"/>
        <v>2016</v>
      </c>
    </row>
    <row r="212" spans="1:22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8"/>
        <v>224</v>
      </c>
      <c r="P212">
        <f t="shared" si="19"/>
        <v>58.93</v>
      </c>
      <c r="Q212" t="s">
        <v>8308</v>
      </c>
      <c r="R212" t="s">
        <v>8317</v>
      </c>
      <c r="S212" s="14">
        <f t="shared" si="20"/>
        <v>42767.801712962959</v>
      </c>
      <c r="T212" s="14">
        <f t="shared" si="21"/>
        <v>42809</v>
      </c>
      <c r="U212">
        <f t="shared" si="22"/>
        <v>42</v>
      </c>
      <c r="V212">
        <f t="shared" si="23"/>
        <v>2017</v>
      </c>
    </row>
    <row r="213" spans="1:22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8"/>
        <v>223</v>
      </c>
      <c r="P213">
        <f t="shared" si="19"/>
        <v>61.94</v>
      </c>
      <c r="Q213" t="s">
        <v>8315</v>
      </c>
      <c r="R213" t="s">
        <v>8316</v>
      </c>
      <c r="S213" s="14">
        <f t="shared" si="20"/>
        <v>41830.545694444445</v>
      </c>
      <c r="T213" s="14">
        <f t="shared" si="21"/>
        <v>41859.936111111114</v>
      </c>
      <c r="U213">
        <f t="shared" si="22"/>
        <v>30</v>
      </c>
      <c r="V213">
        <f t="shared" si="23"/>
        <v>2014</v>
      </c>
    </row>
    <row r="214" spans="1:22" ht="45" x14ac:dyDescent="0.2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8"/>
        <v>223</v>
      </c>
      <c r="P214">
        <f t="shared" si="19"/>
        <v>21.38</v>
      </c>
      <c r="Q214" t="s">
        <v>8310</v>
      </c>
      <c r="R214" t="s">
        <v>8311</v>
      </c>
      <c r="S214" s="14">
        <f t="shared" si="20"/>
        <v>42682.451921296291</v>
      </c>
      <c r="T214" s="14">
        <f t="shared" si="21"/>
        <v>42696.451921296291</v>
      </c>
      <c r="U214">
        <f t="shared" si="22"/>
        <v>14</v>
      </c>
      <c r="V214">
        <f t="shared" si="23"/>
        <v>2016</v>
      </c>
    </row>
    <row r="215" spans="1:22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8"/>
        <v>221</v>
      </c>
      <c r="P215">
        <f t="shared" si="19"/>
        <v>61.39</v>
      </c>
      <c r="Q215" t="s">
        <v>8315</v>
      </c>
      <c r="R215" t="s">
        <v>8316</v>
      </c>
      <c r="S215" s="14">
        <f t="shared" si="20"/>
        <v>42107.067557870367</v>
      </c>
      <c r="T215" s="14">
        <f t="shared" si="21"/>
        <v>42137.067557870367</v>
      </c>
      <c r="U215">
        <f t="shared" si="22"/>
        <v>30</v>
      </c>
      <c r="V215">
        <f t="shared" si="23"/>
        <v>2015</v>
      </c>
    </row>
    <row r="216" spans="1:22" ht="60" x14ac:dyDescent="0.25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8"/>
        <v>220</v>
      </c>
      <c r="P216">
        <f t="shared" si="19"/>
        <v>37.479999999999997</v>
      </c>
      <c r="Q216" t="s">
        <v>8310</v>
      </c>
      <c r="R216" t="s">
        <v>8311</v>
      </c>
      <c r="S216" s="14">
        <f t="shared" si="20"/>
        <v>42781.549097222218</v>
      </c>
      <c r="T216" s="14">
        <f t="shared" si="21"/>
        <v>42806.507430555561</v>
      </c>
      <c r="U216">
        <f t="shared" si="22"/>
        <v>25</v>
      </c>
      <c r="V216">
        <f t="shared" si="23"/>
        <v>2017</v>
      </c>
    </row>
    <row r="217" spans="1:22" ht="45" x14ac:dyDescent="0.25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8"/>
        <v>220</v>
      </c>
      <c r="P217">
        <f t="shared" si="19"/>
        <v>46.7</v>
      </c>
      <c r="Q217" t="s">
        <v>8318</v>
      </c>
      <c r="R217" t="s">
        <v>8319</v>
      </c>
      <c r="S217" s="14">
        <f t="shared" si="20"/>
        <v>40570.025810185187</v>
      </c>
      <c r="T217" s="14">
        <f t="shared" si="21"/>
        <v>40600.025810185187</v>
      </c>
      <c r="U217">
        <f t="shared" si="22"/>
        <v>30</v>
      </c>
      <c r="V217">
        <f t="shared" si="23"/>
        <v>2011</v>
      </c>
    </row>
    <row r="218" spans="1:22" ht="45" x14ac:dyDescent="0.25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8"/>
        <v>219</v>
      </c>
      <c r="P218">
        <f t="shared" si="19"/>
        <v>67.260000000000005</v>
      </c>
      <c r="Q218" t="s">
        <v>8308</v>
      </c>
      <c r="R218" t="s">
        <v>8309</v>
      </c>
      <c r="S218" s="14">
        <f t="shared" si="20"/>
        <v>41844.771793981483</v>
      </c>
      <c r="T218" s="14">
        <f t="shared" si="21"/>
        <v>41874.771793981483</v>
      </c>
      <c r="U218">
        <f t="shared" si="22"/>
        <v>30</v>
      </c>
      <c r="V218">
        <f t="shared" si="23"/>
        <v>2014</v>
      </c>
    </row>
    <row r="219" spans="1:22" ht="30" x14ac:dyDescent="0.25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8"/>
        <v>219</v>
      </c>
      <c r="P219">
        <f t="shared" si="19"/>
        <v>62.5</v>
      </c>
      <c r="Q219" t="s">
        <v>8312</v>
      </c>
      <c r="R219" t="s">
        <v>8313</v>
      </c>
      <c r="S219" s="14">
        <f t="shared" si="20"/>
        <v>42184.646863425922</v>
      </c>
      <c r="T219" s="14">
        <f t="shared" si="21"/>
        <v>42214.646863425922</v>
      </c>
      <c r="U219">
        <f t="shared" si="22"/>
        <v>30</v>
      </c>
      <c r="V219">
        <f t="shared" si="23"/>
        <v>2015</v>
      </c>
    </row>
    <row r="220" spans="1:22" ht="45" x14ac:dyDescent="0.25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8"/>
        <v>218</v>
      </c>
      <c r="P220">
        <f t="shared" si="19"/>
        <v>54.5</v>
      </c>
      <c r="Q220" t="s">
        <v>8315</v>
      </c>
      <c r="R220" t="s">
        <v>8316</v>
      </c>
      <c r="S220" s="14">
        <f t="shared" si="20"/>
        <v>42056.091631944444</v>
      </c>
      <c r="T220" s="14">
        <f t="shared" si="21"/>
        <v>42070.204861111109</v>
      </c>
      <c r="U220">
        <f t="shared" si="22"/>
        <v>15</v>
      </c>
      <c r="V220">
        <f t="shared" si="23"/>
        <v>2015</v>
      </c>
    </row>
    <row r="221" spans="1:22" ht="60" x14ac:dyDescent="0.2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8"/>
        <v>218</v>
      </c>
      <c r="P221">
        <f t="shared" si="19"/>
        <v>19.46</v>
      </c>
      <c r="Q221" t="s">
        <v>8312</v>
      </c>
      <c r="R221" t="s">
        <v>8333</v>
      </c>
      <c r="S221" s="14">
        <f t="shared" si="20"/>
        <v>42609.311990740738</v>
      </c>
      <c r="T221" s="14">
        <f t="shared" si="21"/>
        <v>42668.791666666672</v>
      </c>
      <c r="U221">
        <f t="shared" si="22"/>
        <v>60</v>
      </c>
      <c r="V221">
        <f t="shared" si="23"/>
        <v>2016</v>
      </c>
    </row>
    <row r="222" spans="1:22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8"/>
        <v>217</v>
      </c>
      <c r="P222">
        <f t="shared" si="19"/>
        <v>78.83</v>
      </c>
      <c r="Q222" t="s">
        <v>8308</v>
      </c>
      <c r="R222" t="s">
        <v>8309</v>
      </c>
      <c r="S222" s="14">
        <f t="shared" si="20"/>
        <v>42728.71230324074</v>
      </c>
      <c r="T222" s="14">
        <f t="shared" si="21"/>
        <v>42758.71230324074</v>
      </c>
      <c r="U222">
        <f t="shared" si="22"/>
        <v>30</v>
      </c>
      <c r="V222">
        <f t="shared" si="23"/>
        <v>2016</v>
      </c>
    </row>
    <row r="223" spans="1:22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8"/>
        <v>215</v>
      </c>
      <c r="P223">
        <f t="shared" si="19"/>
        <v>78.180000000000007</v>
      </c>
      <c r="Q223" t="s">
        <v>8323</v>
      </c>
      <c r="R223" t="s">
        <v>8324</v>
      </c>
      <c r="S223" s="14">
        <f t="shared" si="20"/>
        <v>40254.450335648151</v>
      </c>
      <c r="T223" s="14">
        <f t="shared" si="21"/>
        <v>40313.340277777781</v>
      </c>
      <c r="U223">
        <f t="shared" si="22"/>
        <v>59</v>
      </c>
      <c r="V223">
        <f t="shared" si="23"/>
        <v>2010</v>
      </c>
    </row>
    <row r="224" spans="1:22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8"/>
        <v>215</v>
      </c>
      <c r="P224">
        <f t="shared" si="19"/>
        <v>35.770000000000003</v>
      </c>
      <c r="Q224" t="s">
        <v>8315</v>
      </c>
      <c r="R224" t="s">
        <v>8316</v>
      </c>
      <c r="S224" s="14">
        <f t="shared" si="20"/>
        <v>41841.820486111108</v>
      </c>
      <c r="T224" s="14">
        <f t="shared" si="21"/>
        <v>41882.833333333336</v>
      </c>
      <c r="U224">
        <f t="shared" si="22"/>
        <v>42</v>
      </c>
      <c r="V224">
        <f t="shared" si="23"/>
        <v>2014</v>
      </c>
    </row>
    <row r="225" spans="1:22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8"/>
        <v>214</v>
      </c>
      <c r="P225">
        <f t="shared" si="19"/>
        <v>144.69</v>
      </c>
      <c r="Q225" t="s">
        <v>8318</v>
      </c>
      <c r="R225" t="s">
        <v>8330</v>
      </c>
      <c r="S225" s="14">
        <f t="shared" si="20"/>
        <v>42200.67659722222</v>
      </c>
      <c r="T225" s="14">
        <f t="shared" si="21"/>
        <v>42231.25</v>
      </c>
      <c r="U225">
        <f t="shared" si="22"/>
        <v>31</v>
      </c>
      <c r="V225">
        <f t="shared" si="23"/>
        <v>2015</v>
      </c>
    </row>
    <row r="226" spans="1:22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8"/>
        <v>214</v>
      </c>
      <c r="P226">
        <f t="shared" si="19"/>
        <v>122.74</v>
      </c>
      <c r="Q226" t="s">
        <v>8308</v>
      </c>
      <c r="R226" t="s">
        <v>8314</v>
      </c>
      <c r="S226" s="14">
        <f t="shared" si="20"/>
        <v>42417.804618055554</v>
      </c>
      <c r="T226" s="14">
        <f t="shared" si="21"/>
        <v>42477.762951388882</v>
      </c>
      <c r="U226">
        <f t="shared" si="22"/>
        <v>60</v>
      </c>
      <c r="V226">
        <f t="shared" si="23"/>
        <v>2016</v>
      </c>
    </row>
    <row r="227" spans="1:22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8"/>
        <v>213</v>
      </c>
      <c r="P227">
        <f t="shared" si="19"/>
        <v>38.18</v>
      </c>
      <c r="Q227" t="s">
        <v>8312</v>
      </c>
      <c r="R227" t="s">
        <v>8313</v>
      </c>
      <c r="S227" s="14">
        <f t="shared" si="20"/>
        <v>41487.611250000002</v>
      </c>
      <c r="T227" s="14">
        <f t="shared" si="21"/>
        <v>41517.611250000002</v>
      </c>
      <c r="U227">
        <f t="shared" si="22"/>
        <v>30</v>
      </c>
      <c r="V227">
        <f t="shared" si="23"/>
        <v>2013</v>
      </c>
    </row>
    <row r="228" spans="1:22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8"/>
        <v>213</v>
      </c>
      <c r="P228">
        <f t="shared" si="19"/>
        <v>33.31</v>
      </c>
      <c r="Q228" t="s">
        <v>8315</v>
      </c>
      <c r="R228" t="s">
        <v>8328</v>
      </c>
      <c r="S228" s="14">
        <f t="shared" si="20"/>
        <v>40378.893206018518</v>
      </c>
      <c r="T228" s="14">
        <f t="shared" si="21"/>
        <v>40453.207638888889</v>
      </c>
      <c r="U228">
        <f t="shared" si="22"/>
        <v>75</v>
      </c>
      <c r="V228">
        <f t="shared" si="23"/>
        <v>2010</v>
      </c>
    </row>
    <row r="229" spans="1:22" ht="60" x14ac:dyDescent="0.25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8"/>
        <v>212</v>
      </c>
      <c r="P229">
        <f t="shared" si="19"/>
        <v>127.36</v>
      </c>
      <c r="Q229" t="s">
        <v>8308</v>
      </c>
      <c r="R229" t="s">
        <v>8309</v>
      </c>
      <c r="S229" s="14">
        <f t="shared" si="20"/>
        <v>42651.420567129629</v>
      </c>
      <c r="T229" s="14">
        <f t="shared" si="21"/>
        <v>42681.462233796294</v>
      </c>
      <c r="U229">
        <f t="shared" si="22"/>
        <v>31</v>
      </c>
      <c r="V229">
        <f t="shared" si="23"/>
        <v>2016</v>
      </c>
    </row>
    <row r="230" spans="1:22" ht="60" x14ac:dyDescent="0.25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8"/>
        <v>212</v>
      </c>
      <c r="P230">
        <f t="shared" si="19"/>
        <v>50.25</v>
      </c>
      <c r="Q230" t="s">
        <v>8312</v>
      </c>
      <c r="R230" t="s">
        <v>8313</v>
      </c>
      <c r="S230" s="14">
        <f t="shared" si="20"/>
        <v>42707.074976851851</v>
      </c>
      <c r="T230" s="14">
        <f t="shared" si="21"/>
        <v>42727.074976851851</v>
      </c>
      <c r="U230">
        <f t="shared" si="22"/>
        <v>20</v>
      </c>
      <c r="V230">
        <f t="shared" si="23"/>
        <v>2016</v>
      </c>
    </row>
    <row r="231" spans="1:22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8"/>
        <v>212</v>
      </c>
      <c r="P231">
        <f t="shared" si="19"/>
        <v>13.54</v>
      </c>
      <c r="Q231" t="s">
        <v>8326</v>
      </c>
      <c r="R231" t="s">
        <v>8327</v>
      </c>
      <c r="S231" s="14">
        <f t="shared" si="20"/>
        <v>41767.650347222225</v>
      </c>
      <c r="T231" s="14">
        <f t="shared" si="21"/>
        <v>41788.743055555555</v>
      </c>
      <c r="U231">
        <f t="shared" si="22"/>
        <v>22</v>
      </c>
      <c r="V231">
        <f t="shared" si="23"/>
        <v>2014</v>
      </c>
    </row>
    <row r="232" spans="1:22" ht="60" x14ac:dyDescent="0.25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8"/>
        <v>211</v>
      </c>
      <c r="P232">
        <f t="shared" si="19"/>
        <v>262.16000000000003</v>
      </c>
      <c r="Q232" t="s">
        <v>8308</v>
      </c>
      <c r="R232" t="s">
        <v>8309</v>
      </c>
      <c r="S232" s="14">
        <f t="shared" si="20"/>
        <v>42311.625081018516</v>
      </c>
      <c r="T232" s="14">
        <f t="shared" si="21"/>
        <v>42357.041666666672</v>
      </c>
      <c r="U232">
        <f t="shared" si="22"/>
        <v>46</v>
      </c>
      <c r="V232">
        <f t="shared" si="23"/>
        <v>2015</v>
      </c>
    </row>
    <row r="233" spans="1:22" ht="45" x14ac:dyDescent="0.2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8"/>
        <v>211</v>
      </c>
      <c r="P233">
        <f t="shared" si="19"/>
        <v>95.93</v>
      </c>
      <c r="Q233" t="s">
        <v>8312</v>
      </c>
      <c r="R233" t="s">
        <v>8313</v>
      </c>
      <c r="S233" s="14">
        <f t="shared" si="20"/>
        <v>41320.717465277776</v>
      </c>
      <c r="T233" s="14">
        <f t="shared" si="21"/>
        <v>41344.166666666664</v>
      </c>
      <c r="U233">
        <f t="shared" si="22"/>
        <v>24</v>
      </c>
      <c r="V233">
        <f t="shared" si="23"/>
        <v>2013</v>
      </c>
    </row>
    <row r="234" spans="1:22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8"/>
        <v>211</v>
      </c>
      <c r="P234">
        <f t="shared" si="19"/>
        <v>29.07</v>
      </c>
      <c r="Q234" t="s">
        <v>8315</v>
      </c>
      <c r="R234" t="s">
        <v>8316</v>
      </c>
      <c r="S234" s="14">
        <f t="shared" si="20"/>
        <v>42105.267488425925</v>
      </c>
      <c r="T234" s="14">
        <f t="shared" si="21"/>
        <v>42132.836805555555</v>
      </c>
      <c r="U234">
        <f t="shared" si="22"/>
        <v>28</v>
      </c>
      <c r="V234">
        <f t="shared" si="23"/>
        <v>2015</v>
      </c>
    </row>
    <row r="235" spans="1:22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8"/>
        <v>211</v>
      </c>
      <c r="P235">
        <f t="shared" si="19"/>
        <v>58.61</v>
      </c>
      <c r="Q235" t="s">
        <v>8315</v>
      </c>
      <c r="R235" t="s">
        <v>8316</v>
      </c>
      <c r="S235" s="14">
        <f t="shared" si="20"/>
        <v>41808.991944444446</v>
      </c>
      <c r="T235" s="14">
        <f t="shared" si="21"/>
        <v>41838.991944444446</v>
      </c>
      <c r="U235">
        <f t="shared" si="22"/>
        <v>30</v>
      </c>
      <c r="V235">
        <f t="shared" si="23"/>
        <v>2014</v>
      </c>
    </row>
    <row r="236" spans="1:22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8"/>
        <v>210</v>
      </c>
      <c r="P236">
        <f t="shared" si="19"/>
        <v>105</v>
      </c>
      <c r="Q236" t="s">
        <v>8315</v>
      </c>
      <c r="R236" t="s">
        <v>8316</v>
      </c>
      <c r="S236" s="14">
        <f t="shared" si="20"/>
        <v>42147.729930555557</v>
      </c>
      <c r="T236" s="14">
        <f t="shared" si="21"/>
        <v>42177.729930555557</v>
      </c>
      <c r="U236">
        <f t="shared" si="22"/>
        <v>30</v>
      </c>
      <c r="V236">
        <f t="shared" si="23"/>
        <v>2015</v>
      </c>
    </row>
    <row r="237" spans="1:22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8"/>
        <v>209</v>
      </c>
      <c r="P237">
        <f t="shared" si="19"/>
        <v>131.99</v>
      </c>
      <c r="Q237" t="s">
        <v>8308</v>
      </c>
      <c r="R237" t="s">
        <v>8309</v>
      </c>
      <c r="S237" s="14">
        <f t="shared" si="20"/>
        <v>41313.755219907405</v>
      </c>
      <c r="T237" s="14">
        <f t="shared" si="21"/>
        <v>41343.755219907405</v>
      </c>
      <c r="U237">
        <f t="shared" si="22"/>
        <v>30</v>
      </c>
      <c r="V237">
        <f t="shared" si="23"/>
        <v>2013</v>
      </c>
    </row>
    <row r="238" spans="1:22" ht="60" x14ac:dyDescent="0.25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8"/>
        <v>207</v>
      </c>
      <c r="P238">
        <f t="shared" si="19"/>
        <v>136.63999999999999</v>
      </c>
      <c r="Q238" t="s">
        <v>8308</v>
      </c>
      <c r="R238" t="s">
        <v>8309</v>
      </c>
      <c r="S238" s="14">
        <f t="shared" si="20"/>
        <v>41835.540486111109</v>
      </c>
      <c r="T238" s="14">
        <f t="shared" si="21"/>
        <v>41865.540486111109</v>
      </c>
      <c r="U238">
        <f t="shared" si="22"/>
        <v>30</v>
      </c>
      <c r="V238">
        <f t="shared" si="23"/>
        <v>2014</v>
      </c>
    </row>
    <row r="239" spans="1:22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8"/>
        <v>207</v>
      </c>
      <c r="P239">
        <f t="shared" si="19"/>
        <v>221.79</v>
      </c>
      <c r="Q239" t="s">
        <v>8323</v>
      </c>
      <c r="R239" t="s">
        <v>8324</v>
      </c>
      <c r="S239" s="14">
        <f t="shared" si="20"/>
        <v>42756.501041666663</v>
      </c>
      <c r="T239" s="14">
        <f t="shared" si="21"/>
        <v>42786.501041666663</v>
      </c>
      <c r="U239">
        <f t="shared" si="22"/>
        <v>30</v>
      </c>
      <c r="V239">
        <f t="shared" si="23"/>
        <v>2017</v>
      </c>
    </row>
    <row r="240" spans="1:22" ht="60" x14ac:dyDescent="0.25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8"/>
        <v>207</v>
      </c>
      <c r="P240">
        <f t="shared" si="19"/>
        <v>43.02</v>
      </c>
      <c r="Q240" t="s">
        <v>8318</v>
      </c>
      <c r="R240" t="s">
        <v>8330</v>
      </c>
      <c r="S240" s="14">
        <f t="shared" si="20"/>
        <v>41755.117581018516</v>
      </c>
      <c r="T240" s="14">
        <f t="shared" si="21"/>
        <v>41778.117581018516</v>
      </c>
      <c r="U240">
        <f t="shared" si="22"/>
        <v>23</v>
      </c>
      <c r="V240">
        <f t="shared" si="23"/>
        <v>2014</v>
      </c>
    </row>
    <row r="241" spans="1:22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8"/>
        <v>206</v>
      </c>
      <c r="P241">
        <f t="shared" si="19"/>
        <v>106.2</v>
      </c>
      <c r="Q241" t="s">
        <v>8312</v>
      </c>
      <c r="R241" t="s">
        <v>8325</v>
      </c>
      <c r="S241" s="14">
        <f t="shared" si="20"/>
        <v>42127.069548611107</v>
      </c>
      <c r="T241" s="14">
        <f t="shared" si="21"/>
        <v>42157.032638888893</v>
      </c>
      <c r="U241">
        <f t="shared" si="22"/>
        <v>30</v>
      </c>
      <c r="V241">
        <f t="shared" si="23"/>
        <v>2015</v>
      </c>
    </row>
    <row r="242" spans="1:22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8"/>
        <v>205</v>
      </c>
      <c r="P242">
        <f t="shared" si="19"/>
        <v>130.53</v>
      </c>
      <c r="Q242" t="s">
        <v>8323</v>
      </c>
      <c r="R242" t="s">
        <v>8324</v>
      </c>
      <c r="S242" s="14">
        <f t="shared" si="20"/>
        <v>41760.8200462963</v>
      </c>
      <c r="T242" s="14">
        <f t="shared" si="21"/>
        <v>41790.8200462963</v>
      </c>
      <c r="U242">
        <f t="shared" si="22"/>
        <v>30</v>
      </c>
      <c r="V242">
        <f t="shared" si="23"/>
        <v>2014</v>
      </c>
    </row>
    <row r="243" spans="1:22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8"/>
        <v>205</v>
      </c>
      <c r="P243">
        <f t="shared" si="19"/>
        <v>45.62</v>
      </c>
      <c r="Q243" t="s">
        <v>8312</v>
      </c>
      <c r="R243" t="s">
        <v>8313</v>
      </c>
      <c r="S243" s="14">
        <f t="shared" si="20"/>
        <v>42614.722013888888</v>
      </c>
      <c r="T243" s="14">
        <f t="shared" si="21"/>
        <v>42644.722013888888</v>
      </c>
      <c r="U243">
        <f t="shared" si="22"/>
        <v>30</v>
      </c>
      <c r="V243">
        <f t="shared" si="23"/>
        <v>2016</v>
      </c>
    </row>
    <row r="244" spans="1:22" ht="60" x14ac:dyDescent="0.25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8"/>
        <v>204</v>
      </c>
      <c r="P244">
        <f t="shared" si="19"/>
        <v>59.36</v>
      </c>
      <c r="Q244" t="s">
        <v>8321</v>
      </c>
      <c r="R244" t="s">
        <v>8331</v>
      </c>
      <c r="S244" s="14">
        <f t="shared" si="20"/>
        <v>42317.33258101852</v>
      </c>
      <c r="T244" s="14">
        <f t="shared" si="21"/>
        <v>42354.290972222225</v>
      </c>
      <c r="U244">
        <f t="shared" si="22"/>
        <v>37</v>
      </c>
      <c r="V244">
        <f t="shared" si="23"/>
        <v>2015</v>
      </c>
    </row>
    <row r="245" spans="1:22" ht="60" x14ac:dyDescent="0.25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8"/>
        <v>204</v>
      </c>
      <c r="P245">
        <f t="shared" si="19"/>
        <v>59.85</v>
      </c>
      <c r="Q245" t="s">
        <v>8312</v>
      </c>
      <c r="R245" t="s">
        <v>8313</v>
      </c>
      <c r="S245" s="14">
        <f t="shared" si="20"/>
        <v>41059.006805555553</v>
      </c>
      <c r="T245" s="14">
        <f t="shared" si="21"/>
        <v>41097.165972222225</v>
      </c>
      <c r="U245">
        <f t="shared" si="22"/>
        <v>39</v>
      </c>
      <c r="V245">
        <f t="shared" si="23"/>
        <v>2012</v>
      </c>
    </row>
    <row r="246" spans="1:22" ht="60" x14ac:dyDescent="0.25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8"/>
        <v>203</v>
      </c>
      <c r="P246">
        <f t="shared" si="19"/>
        <v>130.22999999999999</v>
      </c>
      <c r="Q246" t="s">
        <v>8326</v>
      </c>
      <c r="R246" t="s">
        <v>8327</v>
      </c>
      <c r="S246" s="14">
        <f t="shared" si="20"/>
        <v>41836.625254629631</v>
      </c>
      <c r="T246" s="14">
        <f t="shared" si="21"/>
        <v>41866.625254629631</v>
      </c>
      <c r="U246">
        <f t="shared" si="22"/>
        <v>30</v>
      </c>
      <c r="V246">
        <f t="shared" si="23"/>
        <v>2014</v>
      </c>
    </row>
    <row r="247" spans="1:22" ht="60" x14ac:dyDescent="0.2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8"/>
        <v>203</v>
      </c>
      <c r="P247">
        <f t="shared" si="19"/>
        <v>47.68</v>
      </c>
      <c r="Q247" t="s">
        <v>8312</v>
      </c>
      <c r="R247" t="s">
        <v>8329</v>
      </c>
      <c r="S247" s="14">
        <f t="shared" si="20"/>
        <v>41226.648576388885</v>
      </c>
      <c r="T247" s="14">
        <f t="shared" si="21"/>
        <v>41274.75</v>
      </c>
      <c r="U247">
        <f t="shared" si="22"/>
        <v>49</v>
      </c>
      <c r="V247">
        <f t="shared" si="23"/>
        <v>2012</v>
      </c>
    </row>
    <row r="248" spans="1:22" x14ac:dyDescent="0.25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8"/>
        <v>203</v>
      </c>
      <c r="P248">
        <f t="shared" si="19"/>
        <v>30.58</v>
      </c>
      <c r="Q248" t="s">
        <v>8312</v>
      </c>
      <c r="R248" t="s">
        <v>8313</v>
      </c>
      <c r="S248" s="14">
        <f t="shared" si="20"/>
        <v>42568.759374999994</v>
      </c>
      <c r="T248" s="14">
        <f t="shared" si="21"/>
        <v>42583.759374999994</v>
      </c>
      <c r="U248">
        <f t="shared" si="22"/>
        <v>15</v>
      </c>
      <c r="V248">
        <f t="shared" si="23"/>
        <v>2016</v>
      </c>
    </row>
    <row r="249" spans="1:22" ht="60" x14ac:dyDescent="0.25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8"/>
        <v>202</v>
      </c>
      <c r="P249">
        <f t="shared" si="19"/>
        <v>45.55</v>
      </c>
      <c r="Q249" t="s">
        <v>8308</v>
      </c>
      <c r="R249" t="s">
        <v>8309</v>
      </c>
      <c r="S249" s="14">
        <f t="shared" si="20"/>
        <v>42396.494583333333</v>
      </c>
      <c r="T249" s="14">
        <f t="shared" si="21"/>
        <v>42426.494583333333</v>
      </c>
      <c r="U249">
        <f t="shared" si="22"/>
        <v>30</v>
      </c>
      <c r="V249">
        <f t="shared" si="23"/>
        <v>2016</v>
      </c>
    </row>
    <row r="250" spans="1:22" ht="30" x14ac:dyDescent="0.25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8"/>
        <v>202</v>
      </c>
      <c r="P250">
        <f t="shared" si="19"/>
        <v>77.23</v>
      </c>
      <c r="Q250" t="s">
        <v>8308</v>
      </c>
      <c r="R250" t="s">
        <v>8309</v>
      </c>
      <c r="S250" s="14">
        <f t="shared" si="20"/>
        <v>42333.59993055556</v>
      </c>
      <c r="T250" s="14">
        <f t="shared" si="21"/>
        <v>42368.59993055556</v>
      </c>
      <c r="U250">
        <f t="shared" si="22"/>
        <v>35</v>
      </c>
      <c r="V250">
        <f t="shared" si="23"/>
        <v>2015</v>
      </c>
    </row>
    <row r="251" spans="1:22" ht="60" x14ac:dyDescent="0.25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8"/>
        <v>202</v>
      </c>
      <c r="P251">
        <f t="shared" si="19"/>
        <v>89.25</v>
      </c>
      <c r="Q251" t="s">
        <v>8312</v>
      </c>
      <c r="R251" t="s">
        <v>8320</v>
      </c>
      <c r="S251" s="14">
        <f t="shared" si="20"/>
        <v>42569.605393518519</v>
      </c>
      <c r="T251" s="14">
        <f t="shared" si="21"/>
        <v>42600.290972222225</v>
      </c>
      <c r="U251">
        <f t="shared" si="22"/>
        <v>31</v>
      </c>
      <c r="V251">
        <f t="shared" si="23"/>
        <v>2016</v>
      </c>
    </row>
    <row r="252" spans="1:22" ht="60" x14ac:dyDescent="0.25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8"/>
        <v>202</v>
      </c>
      <c r="P252">
        <f t="shared" si="19"/>
        <v>80.650000000000006</v>
      </c>
      <c r="Q252" t="s">
        <v>8323</v>
      </c>
      <c r="R252" t="s">
        <v>8324</v>
      </c>
      <c r="S252" s="14">
        <f t="shared" si="20"/>
        <v>42454.836851851855</v>
      </c>
      <c r="T252" s="14">
        <f t="shared" si="21"/>
        <v>42479.836851851855</v>
      </c>
      <c r="U252">
        <f t="shared" si="22"/>
        <v>25</v>
      </c>
      <c r="V252">
        <f t="shared" si="23"/>
        <v>2016</v>
      </c>
    </row>
    <row r="253" spans="1:22" ht="45" x14ac:dyDescent="0.25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8"/>
        <v>202</v>
      </c>
      <c r="P253">
        <f t="shared" si="19"/>
        <v>55.7</v>
      </c>
      <c r="Q253" t="s">
        <v>8312</v>
      </c>
      <c r="R253" t="s">
        <v>8313</v>
      </c>
      <c r="S253" s="14">
        <f t="shared" si="20"/>
        <v>41579.845509259263</v>
      </c>
      <c r="T253" s="14">
        <f t="shared" si="21"/>
        <v>41609.887175925927</v>
      </c>
      <c r="U253">
        <f t="shared" si="22"/>
        <v>31</v>
      </c>
      <c r="V253">
        <f t="shared" si="23"/>
        <v>2013</v>
      </c>
    </row>
    <row r="254" spans="1:22" ht="45" x14ac:dyDescent="0.25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8"/>
        <v>202</v>
      </c>
      <c r="P254">
        <f t="shared" si="19"/>
        <v>59.41</v>
      </c>
      <c r="Q254" t="s">
        <v>8315</v>
      </c>
      <c r="R254" t="s">
        <v>8316</v>
      </c>
      <c r="S254" s="14">
        <f t="shared" si="20"/>
        <v>42220.79487268519</v>
      </c>
      <c r="T254" s="14">
        <f t="shared" si="21"/>
        <v>42246</v>
      </c>
      <c r="U254">
        <f t="shared" si="22"/>
        <v>26</v>
      </c>
      <c r="V254">
        <f t="shared" si="23"/>
        <v>2015</v>
      </c>
    </row>
    <row r="255" spans="1:22" ht="45" x14ac:dyDescent="0.25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8"/>
        <v>202</v>
      </c>
      <c r="P255">
        <f t="shared" si="19"/>
        <v>29.71</v>
      </c>
      <c r="Q255" t="s">
        <v>8315</v>
      </c>
      <c r="R255" t="s">
        <v>8316</v>
      </c>
      <c r="S255" s="14">
        <f t="shared" si="20"/>
        <v>42179.898472222223</v>
      </c>
      <c r="T255" s="14">
        <f t="shared" si="21"/>
        <v>42195.75</v>
      </c>
      <c r="U255">
        <f t="shared" si="22"/>
        <v>16</v>
      </c>
      <c r="V255">
        <f t="shared" si="23"/>
        <v>2015</v>
      </c>
    </row>
    <row r="256" spans="1:22" ht="60" x14ac:dyDescent="0.2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8"/>
        <v>201</v>
      </c>
      <c r="P256">
        <f t="shared" si="19"/>
        <v>220.74</v>
      </c>
      <c r="Q256" t="s">
        <v>8308</v>
      </c>
      <c r="R256" t="s">
        <v>8309</v>
      </c>
      <c r="S256" s="14">
        <f t="shared" si="20"/>
        <v>42136.184560185182</v>
      </c>
      <c r="T256" s="14">
        <f t="shared" si="21"/>
        <v>42166.184560185182</v>
      </c>
      <c r="U256">
        <f t="shared" si="22"/>
        <v>30</v>
      </c>
      <c r="V256">
        <f t="shared" si="23"/>
        <v>2015</v>
      </c>
    </row>
    <row r="257" spans="1:22" ht="45" x14ac:dyDescent="0.2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8"/>
        <v>201</v>
      </c>
      <c r="P257">
        <f t="shared" si="19"/>
        <v>51.31</v>
      </c>
      <c r="Q257" t="s">
        <v>8308</v>
      </c>
      <c r="R257" t="s">
        <v>8309</v>
      </c>
      <c r="S257" s="14">
        <f t="shared" si="20"/>
        <v>40624.181400462963</v>
      </c>
      <c r="T257" s="14">
        <f t="shared" si="21"/>
        <v>40655.181400462963</v>
      </c>
      <c r="U257">
        <f t="shared" si="22"/>
        <v>31</v>
      </c>
      <c r="V257">
        <f t="shared" si="23"/>
        <v>2011</v>
      </c>
    </row>
    <row r="258" spans="1:22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4">ROUND(E258/D258*100,0)</f>
        <v>200</v>
      </c>
      <c r="P258">
        <f t="shared" si="19"/>
        <v>118.2</v>
      </c>
      <c r="Q258" t="s">
        <v>8312</v>
      </c>
      <c r="R258" t="s">
        <v>8313</v>
      </c>
      <c r="S258" s="14">
        <f t="shared" si="20"/>
        <v>41843.64271990741</v>
      </c>
      <c r="T258" s="14">
        <f t="shared" si="21"/>
        <v>41888.64271990741</v>
      </c>
      <c r="U258">
        <f t="shared" si="22"/>
        <v>45</v>
      </c>
      <c r="V258">
        <f t="shared" si="23"/>
        <v>2014</v>
      </c>
    </row>
    <row r="259" spans="1:22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4"/>
        <v>200</v>
      </c>
      <c r="P259">
        <f t="shared" ref="P259:P322" si="25">IFERROR(ROUND(E259/L259,2),0)</f>
        <v>182.13</v>
      </c>
      <c r="Q259" t="s">
        <v>8312</v>
      </c>
      <c r="R259" t="s">
        <v>8313</v>
      </c>
      <c r="S259" s="14">
        <f t="shared" ref="S259:S322" si="26">+(((J259/60)/60)/24)+DATE(1970,1,1)</f>
        <v>41305.809363425928</v>
      </c>
      <c r="T259" s="14">
        <f t="shared" ref="T259:T322" si="27">+(((I259/60)/60)/24)+DATE(1970,1,1)</f>
        <v>41322.809363425928</v>
      </c>
      <c r="U259">
        <f t="shared" ref="U259:U322" si="28">CEILING(T259-S259,1)</f>
        <v>17</v>
      </c>
      <c r="V259">
        <f t="shared" ref="V259:V322" si="29">YEAR(S259)</f>
        <v>2013</v>
      </c>
    </row>
    <row r="260" spans="1:22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4"/>
        <v>200</v>
      </c>
      <c r="P260">
        <f t="shared" si="25"/>
        <v>10</v>
      </c>
      <c r="Q260" t="s">
        <v>8312</v>
      </c>
      <c r="R260" t="s">
        <v>8325</v>
      </c>
      <c r="S260" s="14">
        <f t="shared" si="26"/>
        <v>42109.826145833329</v>
      </c>
      <c r="T260" s="14">
        <f t="shared" si="27"/>
        <v>42139.826145833329</v>
      </c>
      <c r="U260">
        <f t="shared" si="28"/>
        <v>30</v>
      </c>
      <c r="V260">
        <f t="shared" si="29"/>
        <v>2015</v>
      </c>
    </row>
    <row r="261" spans="1:22" ht="60" x14ac:dyDescent="0.25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24"/>
        <v>199</v>
      </c>
      <c r="P261">
        <f t="shared" si="25"/>
        <v>51.21</v>
      </c>
      <c r="Q261" t="s">
        <v>8308</v>
      </c>
      <c r="R261" t="s">
        <v>8309</v>
      </c>
      <c r="S261" s="14">
        <f t="shared" si="26"/>
        <v>41603.333668981482</v>
      </c>
      <c r="T261" s="14">
        <f t="shared" si="27"/>
        <v>41633.333668981482</v>
      </c>
      <c r="U261">
        <f t="shared" si="28"/>
        <v>30</v>
      </c>
      <c r="V261">
        <f t="shared" si="29"/>
        <v>2013</v>
      </c>
    </row>
    <row r="262" spans="1:22" ht="60" x14ac:dyDescent="0.25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24"/>
        <v>199</v>
      </c>
      <c r="P262">
        <f t="shared" si="25"/>
        <v>183.8</v>
      </c>
      <c r="Q262" t="s">
        <v>8323</v>
      </c>
      <c r="R262" t="s">
        <v>8324</v>
      </c>
      <c r="S262" s="14">
        <f t="shared" si="26"/>
        <v>42152.288819444439</v>
      </c>
      <c r="T262" s="14">
        <f t="shared" si="27"/>
        <v>42182.288819444439</v>
      </c>
      <c r="U262">
        <f t="shared" si="28"/>
        <v>30</v>
      </c>
      <c r="V262">
        <f t="shared" si="29"/>
        <v>2015</v>
      </c>
    </row>
    <row r="263" spans="1:22" ht="60" x14ac:dyDescent="0.25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24"/>
        <v>199</v>
      </c>
      <c r="P263">
        <f t="shared" si="25"/>
        <v>94.49</v>
      </c>
      <c r="Q263" t="s">
        <v>8312</v>
      </c>
      <c r="R263" t="s">
        <v>8313</v>
      </c>
      <c r="S263" s="14">
        <f t="shared" si="26"/>
        <v>40487.621365740742</v>
      </c>
      <c r="T263" s="14">
        <f t="shared" si="27"/>
        <v>40544.207638888889</v>
      </c>
      <c r="U263">
        <f t="shared" si="28"/>
        <v>57</v>
      </c>
      <c r="V263">
        <f t="shared" si="29"/>
        <v>2010</v>
      </c>
    </row>
    <row r="264" spans="1:22" ht="60" x14ac:dyDescent="0.25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24"/>
        <v>198</v>
      </c>
      <c r="P264">
        <f t="shared" si="25"/>
        <v>101.86</v>
      </c>
      <c r="Q264" t="s">
        <v>8308</v>
      </c>
      <c r="R264" t="s">
        <v>8309</v>
      </c>
      <c r="S264" s="14">
        <f t="shared" si="26"/>
        <v>41526.60665509259</v>
      </c>
      <c r="T264" s="14">
        <f t="shared" si="27"/>
        <v>41563.60665509259</v>
      </c>
      <c r="U264">
        <f t="shared" si="28"/>
        <v>37</v>
      </c>
      <c r="V264">
        <f t="shared" si="29"/>
        <v>2013</v>
      </c>
    </row>
    <row r="265" spans="1:22" ht="60" x14ac:dyDescent="0.25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24"/>
        <v>198</v>
      </c>
      <c r="P265">
        <f t="shared" si="25"/>
        <v>53.04</v>
      </c>
      <c r="Q265" t="s">
        <v>8318</v>
      </c>
      <c r="R265" t="s">
        <v>8319</v>
      </c>
      <c r="S265" s="14">
        <f t="shared" si="26"/>
        <v>41100.158877314818</v>
      </c>
      <c r="T265" s="14">
        <f t="shared" si="27"/>
        <v>41104.126388888886</v>
      </c>
      <c r="U265">
        <f t="shared" si="28"/>
        <v>4</v>
      </c>
      <c r="V265">
        <f t="shared" si="29"/>
        <v>2012</v>
      </c>
    </row>
    <row r="266" spans="1:22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4"/>
        <v>196</v>
      </c>
      <c r="P266">
        <f t="shared" si="25"/>
        <v>36</v>
      </c>
      <c r="Q266" t="s">
        <v>8308</v>
      </c>
      <c r="R266" t="s">
        <v>8309</v>
      </c>
      <c r="S266" s="14">
        <f t="shared" si="26"/>
        <v>41783.642939814818</v>
      </c>
      <c r="T266" s="14">
        <f t="shared" si="27"/>
        <v>41843.642939814818</v>
      </c>
      <c r="U266">
        <f t="shared" si="28"/>
        <v>60</v>
      </c>
      <c r="V266">
        <f t="shared" si="29"/>
        <v>2014</v>
      </c>
    </row>
    <row r="267" spans="1:22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4"/>
        <v>196</v>
      </c>
      <c r="P267">
        <f t="shared" si="25"/>
        <v>40.75</v>
      </c>
      <c r="Q267" t="s">
        <v>8312</v>
      </c>
      <c r="R267" t="s">
        <v>8325</v>
      </c>
      <c r="S267" s="14">
        <f t="shared" si="26"/>
        <v>41716.785011574073</v>
      </c>
      <c r="T267" s="14">
        <f t="shared" si="27"/>
        <v>41739.290972222225</v>
      </c>
      <c r="U267">
        <f t="shared" si="28"/>
        <v>23</v>
      </c>
      <c r="V267">
        <f t="shared" si="29"/>
        <v>2014</v>
      </c>
    </row>
    <row r="268" spans="1:22" ht="45" x14ac:dyDescent="0.2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24"/>
        <v>195</v>
      </c>
      <c r="P268">
        <f t="shared" si="25"/>
        <v>64.03</v>
      </c>
      <c r="Q268" t="s">
        <v>8312</v>
      </c>
      <c r="R268" t="s">
        <v>8334</v>
      </c>
      <c r="S268" s="14">
        <f t="shared" si="26"/>
        <v>42027.13817129629</v>
      </c>
      <c r="T268" s="14">
        <f t="shared" si="27"/>
        <v>42062.020833333328</v>
      </c>
      <c r="U268">
        <f t="shared" si="28"/>
        <v>35</v>
      </c>
      <c r="V268">
        <f t="shared" si="29"/>
        <v>2015</v>
      </c>
    </row>
    <row r="269" spans="1:22" ht="60" x14ac:dyDescent="0.2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24"/>
        <v>195</v>
      </c>
      <c r="P269">
        <f t="shared" si="25"/>
        <v>27.39</v>
      </c>
      <c r="Q269" t="s">
        <v>8312</v>
      </c>
      <c r="R269" t="s">
        <v>8329</v>
      </c>
      <c r="S269" s="14">
        <f t="shared" si="26"/>
        <v>40456.954351851848</v>
      </c>
      <c r="T269" s="14">
        <f t="shared" si="27"/>
        <v>40484.018055555556</v>
      </c>
      <c r="U269">
        <f t="shared" si="28"/>
        <v>28</v>
      </c>
      <c r="V269">
        <f t="shared" si="29"/>
        <v>2010</v>
      </c>
    </row>
    <row r="270" spans="1:22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4"/>
        <v>194</v>
      </c>
      <c r="P270">
        <f t="shared" si="25"/>
        <v>36.630000000000003</v>
      </c>
      <c r="Q270" t="s">
        <v>8312</v>
      </c>
      <c r="R270" t="s">
        <v>8333</v>
      </c>
      <c r="S270" s="14">
        <f t="shared" si="26"/>
        <v>41905.684629629628</v>
      </c>
      <c r="T270" s="14">
        <f t="shared" si="27"/>
        <v>41944.207638888889</v>
      </c>
      <c r="U270">
        <f t="shared" si="28"/>
        <v>39</v>
      </c>
      <c r="V270">
        <f t="shared" si="29"/>
        <v>2014</v>
      </c>
    </row>
    <row r="271" spans="1:22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4"/>
        <v>193</v>
      </c>
      <c r="P271">
        <f t="shared" si="25"/>
        <v>63.05</v>
      </c>
      <c r="Q271" t="s">
        <v>8308</v>
      </c>
      <c r="R271" t="s">
        <v>8309</v>
      </c>
      <c r="S271" s="14">
        <f t="shared" si="26"/>
        <v>41742.780509259261</v>
      </c>
      <c r="T271" s="14">
        <f t="shared" si="27"/>
        <v>41772.780509259261</v>
      </c>
      <c r="U271">
        <f t="shared" si="28"/>
        <v>30</v>
      </c>
      <c r="V271">
        <f t="shared" si="29"/>
        <v>2014</v>
      </c>
    </row>
    <row r="272" spans="1:22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4"/>
        <v>192</v>
      </c>
      <c r="P272">
        <f t="shared" si="25"/>
        <v>23.65</v>
      </c>
      <c r="Q272" t="s">
        <v>8308</v>
      </c>
      <c r="R272" t="s">
        <v>8309</v>
      </c>
      <c r="S272" s="14">
        <f t="shared" si="26"/>
        <v>41737.097499999996</v>
      </c>
      <c r="T272" s="14">
        <f t="shared" si="27"/>
        <v>41773.961111111108</v>
      </c>
      <c r="U272">
        <f t="shared" si="28"/>
        <v>37</v>
      </c>
      <c r="V272">
        <f t="shared" si="29"/>
        <v>2014</v>
      </c>
    </row>
    <row r="273" spans="1:22" ht="60" x14ac:dyDescent="0.25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24"/>
        <v>191</v>
      </c>
      <c r="P273">
        <f t="shared" si="25"/>
        <v>86.16</v>
      </c>
      <c r="Q273" t="s">
        <v>8308</v>
      </c>
      <c r="R273" t="s">
        <v>8309</v>
      </c>
      <c r="S273" s="14">
        <f t="shared" si="26"/>
        <v>41389.364849537036</v>
      </c>
      <c r="T273" s="14">
        <f t="shared" si="27"/>
        <v>41425.5</v>
      </c>
      <c r="U273">
        <f t="shared" si="28"/>
        <v>37</v>
      </c>
      <c r="V273">
        <f t="shared" si="29"/>
        <v>2013</v>
      </c>
    </row>
    <row r="274" spans="1:22" ht="60" x14ac:dyDescent="0.25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24"/>
        <v>191</v>
      </c>
      <c r="P274">
        <f t="shared" si="25"/>
        <v>83.35</v>
      </c>
      <c r="Q274" t="s">
        <v>8318</v>
      </c>
      <c r="R274" t="s">
        <v>8330</v>
      </c>
      <c r="S274" s="14">
        <f t="shared" si="26"/>
        <v>40682.051689814813</v>
      </c>
      <c r="T274" s="14">
        <f t="shared" si="27"/>
        <v>40712.051689814813</v>
      </c>
      <c r="U274">
        <f t="shared" si="28"/>
        <v>30</v>
      </c>
      <c r="V274">
        <f t="shared" si="29"/>
        <v>2011</v>
      </c>
    </row>
    <row r="275" spans="1:22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4"/>
        <v>191</v>
      </c>
      <c r="P275">
        <f t="shared" si="25"/>
        <v>259.95</v>
      </c>
      <c r="Q275" t="s">
        <v>8315</v>
      </c>
      <c r="R275" t="s">
        <v>8328</v>
      </c>
      <c r="S275" s="14">
        <f t="shared" si="26"/>
        <v>41862.803078703706</v>
      </c>
      <c r="T275" s="14">
        <f t="shared" si="27"/>
        <v>41892.202777777777</v>
      </c>
      <c r="U275">
        <f t="shared" si="28"/>
        <v>30</v>
      </c>
      <c r="V275">
        <f t="shared" si="29"/>
        <v>2014</v>
      </c>
    </row>
    <row r="276" spans="1:22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4"/>
        <v>191</v>
      </c>
      <c r="P276">
        <f t="shared" si="25"/>
        <v>358.69</v>
      </c>
      <c r="Q276" t="s">
        <v>8315</v>
      </c>
      <c r="R276" t="s">
        <v>8316</v>
      </c>
      <c r="S276" s="14">
        <f t="shared" si="26"/>
        <v>41821.205636574072</v>
      </c>
      <c r="T276" s="14">
        <f t="shared" si="27"/>
        <v>41852.290972222225</v>
      </c>
      <c r="U276">
        <f t="shared" si="28"/>
        <v>32</v>
      </c>
      <c r="V276">
        <f t="shared" si="29"/>
        <v>2014</v>
      </c>
    </row>
    <row r="277" spans="1:22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4"/>
        <v>190</v>
      </c>
      <c r="P277">
        <f t="shared" si="25"/>
        <v>50</v>
      </c>
      <c r="Q277" t="s">
        <v>8315</v>
      </c>
      <c r="R277" t="s">
        <v>8316</v>
      </c>
      <c r="S277" s="14">
        <f t="shared" si="26"/>
        <v>41852.527222222219</v>
      </c>
      <c r="T277" s="14">
        <f t="shared" si="27"/>
        <v>41866.527222222219</v>
      </c>
      <c r="U277">
        <f t="shared" si="28"/>
        <v>14</v>
      </c>
      <c r="V277">
        <f t="shared" si="29"/>
        <v>2014</v>
      </c>
    </row>
    <row r="278" spans="1:22" ht="45" x14ac:dyDescent="0.25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24"/>
        <v>189</v>
      </c>
      <c r="P278">
        <f t="shared" si="25"/>
        <v>64.17</v>
      </c>
      <c r="Q278" t="s">
        <v>8321</v>
      </c>
      <c r="R278" t="s">
        <v>8322</v>
      </c>
      <c r="S278" s="14">
        <f t="shared" si="26"/>
        <v>41960.722951388889</v>
      </c>
      <c r="T278" s="14">
        <f t="shared" si="27"/>
        <v>41993.207638888889</v>
      </c>
      <c r="U278">
        <f t="shared" si="28"/>
        <v>33</v>
      </c>
      <c r="V278">
        <f t="shared" si="29"/>
        <v>2014</v>
      </c>
    </row>
    <row r="279" spans="1:22" ht="45" x14ac:dyDescent="0.25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24"/>
        <v>189</v>
      </c>
      <c r="P279">
        <f t="shared" si="25"/>
        <v>31.21</v>
      </c>
      <c r="Q279" t="s">
        <v>8315</v>
      </c>
      <c r="R279" t="s">
        <v>8316</v>
      </c>
      <c r="S279" s="14">
        <f t="shared" si="26"/>
        <v>41233.499131944445</v>
      </c>
      <c r="T279" s="14">
        <f t="shared" si="27"/>
        <v>41263.499131944445</v>
      </c>
      <c r="U279">
        <f t="shared" si="28"/>
        <v>30</v>
      </c>
      <c r="V279">
        <f t="shared" si="29"/>
        <v>2012</v>
      </c>
    </row>
    <row r="280" spans="1:22" ht="60" x14ac:dyDescent="0.25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24"/>
        <v>189</v>
      </c>
      <c r="P280">
        <f t="shared" si="25"/>
        <v>43.06</v>
      </c>
      <c r="Q280" t="s">
        <v>8312</v>
      </c>
      <c r="R280" t="s">
        <v>8313</v>
      </c>
      <c r="S280" s="14">
        <f t="shared" si="26"/>
        <v>42424.161898148144</v>
      </c>
      <c r="T280" s="14">
        <f t="shared" si="27"/>
        <v>42454.12023148148</v>
      </c>
      <c r="U280">
        <f t="shared" si="28"/>
        <v>30</v>
      </c>
      <c r="V280">
        <f t="shared" si="29"/>
        <v>2016</v>
      </c>
    </row>
    <row r="281" spans="1:22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4"/>
        <v>188</v>
      </c>
      <c r="P281">
        <f t="shared" si="25"/>
        <v>35.549999999999997</v>
      </c>
      <c r="Q281" t="s">
        <v>8308</v>
      </c>
      <c r="R281" t="s">
        <v>8317</v>
      </c>
      <c r="S281" s="14">
        <f t="shared" si="26"/>
        <v>42273.884305555555</v>
      </c>
      <c r="T281" s="14">
        <f t="shared" si="27"/>
        <v>42300.458333333328</v>
      </c>
      <c r="U281">
        <f t="shared" si="28"/>
        <v>27</v>
      </c>
      <c r="V281">
        <f t="shared" si="29"/>
        <v>2015</v>
      </c>
    </row>
    <row r="282" spans="1:22" ht="60" x14ac:dyDescent="0.25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24"/>
        <v>187</v>
      </c>
      <c r="P282">
        <f t="shared" si="25"/>
        <v>37.46</v>
      </c>
      <c r="Q282" t="s">
        <v>8308</v>
      </c>
      <c r="R282" t="s">
        <v>8317</v>
      </c>
      <c r="S282" s="14">
        <f t="shared" si="26"/>
        <v>42636.614745370374</v>
      </c>
      <c r="T282" s="14">
        <f t="shared" si="27"/>
        <v>42659.041666666672</v>
      </c>
      <c r="U282">
        <f t="shared" si="28"/>
        <v>23</v>
      </c>
      <c r="V282">
        <f t="shared" si="29"/>
        <v>2016</v>
      </c>
    </row>
    <row r="283" spans="1:22" ht="45" x14ac:dyDescent="0.25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24"/>
        <v>187</v>
      </c>
      <c r="P283">
        <f t="shared" si="25"/>
        <v>20.12</v>
      </c>
      <c r="Q283" t="s">
        <v>8315</v>
      </c>
      <c r="R283" t="s">
        <v>8316</v>
      </c>
      <c r="S283" s="14">
        <f t="shared" si="26"/>
        <v>42313.703900462962</v>
      </c>
      <c r="T283" s="14">
        <f t="shared" si="27"/>
        <v>42343</v>
      </c>
      <c r="U283">
        <f t="shared" si="28"/>
        <v>30</v>
      </c>
      <c r="V283">
        <f t="shared" si="29"/>
        <v>2015</v>
      </c>
    </row>
    <row r="284" spans="1:22" ht="45" x14ac:dyDescent="0.25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24"/>
        <v>187</v>
      </c>
      <c r="P284">
        <f t="shared" si="25"/>
        <v>38.74</v>
      </c>
      <c r="Q284" t="s">
        <v>8312</v>
      </c>
      <c r="R284" t="s">
        <v>8329</v>
      </c>
      <c r="S284" s="14">
        <f t="shared" si="26"/>
        <v>41059.118993055556</v>
      </c>
      <c r="T284" s="14">
        <f t="shared" si="27"/>
        <v>41075.165972222225</v>
      </c>
      <c r="U284">
        <f t="shared" si="28"/>
        <v>17</v>
      </c>
      <c r="V284">
        <f t="shared" si="29"/>
        <v>2012</v>
      </c>
    </row>
    <row r="285" spans="1:22" ht="45" x14ac:dyDescent="0.25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24"/>
        <v>186</v>
      </c>
      <c r="P285">
        <f t="shared" si="25"/>
        <v>80.87</v>
      </c>
      <c r="Q285" t="s">
        <v>8315</v>
      </c>
      <c r="R285" t="s">
        <v>8316</v>
      </c>
      <c r="S285" s="14">
        <f t="shared" si="26"/>
        <v>42552.048356481479</v>
      </c>
      <c r="T285" s="14">
        <f t="shared" si="27"/>
        <v>42573.226388888885</v>
      </c>
      <c r="U285">
        <f t="shared" si="28"/>
        <v>22</v>
      </c>
      <c r="V285">
        <f t="shared" si="29"/>
        <v>2016</v>
      </c>
    </row>
    <row r="286" spans="1:22" ht="60" x14ac:dyDescent="0.25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24"/>
        <v>186</v>
      </c>
      <c r="P286">
        <f t="shared" si="25"/>
        <v>41.22</v>
      </c>
      <c r="Q286" t="s">
        <v>8315</v>
      </c>
      <c r="R286" t="s">
        <v>8316</v>
      </c>
      <c r="S286" s="14">
        <f t="shared" si="26"/>
        <v>41861.524837962963</v>
      </c>
      <c r="T286" s="14">
        <f t="shared" si="27"/>
        <v>41891.524837962963</v>
      </c>
      <c r="U286">
        <f t="shared" si="28"/>
        <v>30</v>
      </c>
      <c r="V286">
        <f t="shared" si="29"/>
        <v>2014</v>
      </c>
    </row>
    <row r="287" spans="1:22" ht="45" x14ac:dyDescent="0.25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24"/>
        <v>185</v>
      </c>
      <c r="P287">
        <f t="shared" si="25"/>
        <v>65.319999999999993</v>
      </c>
      <c r="Q287" t="s">
        <v>8310</v>
      </c>
      <c r="R287" t="s">
        <v>8311</v>
      </c>
      <c r="S287" s="14">
        <f t="shared" si="26"/>
        <v>42417.625046296293</v>
      </c>
      <c r="T287" s="14">
        <f t="shared" si="27"/>
        <v>42452.290972222225</v>
      </c>
      <c r="U287">
        <f t="shared" si="28"/>
        <v>35</v>
      </c>
      <c r="V287">
        <f t="shared" si="29"/>
        <v>2016</v>
      </c>
    </row>
    <row r="288" spans="1:22" ht="45" x14ac:dyDescent="0.25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24"/>
        <v>185</v>
      </c>
      <c r="P288">
        <f t="shared" si="25"/>
        <v>85.44</v>
      </c>
      <c r="Q288" t="s">
        <v>8318</v>
      </c>
      <c r="R288" t="s">
        <v>8330</v>
      </c>
      <c r="S288" s="14">
        <f t="shared" si="26"/>
        <v>40266.662708333337</v>
      </c>
      <c r="T288" s="14">
        <f t="shared" si="27"/>
        <v>40330.165972222225</v>
      </c>
      <c r="U288">
        <f t="shared" si="28"/>
        <v>64</v>
      </c>
      <c r="V288">
        <f t="shared" si="29"/>
        <v>2010</v>
      </c>
    </row>
    <row r="289" spans="1:22" ht="45" x14ac:dyDescent="0.25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24"/>
        <v>185</v>
      </c>
      <c r="P289">
        <f t="shared" si="25"/>
        <v>115.83</v>
      </c>
      <c r="Q289" t="s">
        <v>8312</v>
      </c>
      <c r="R289" t="s">
        <v>8313</v>
      </c>
      <c r="S289" s="14">
        <f t="shared" si="26"/>
        <v>42323.17460648148</v>
      </c>
      <c r="T289" s="14">
        <f t="shared" si="27"/>
        <v>42383.17460648148</v>
      </c>
      <c r="U289">
        <f t="shared" si="28"/>
        <v>60</v>
      </c>
      <c r="V289">
        <f t="shared" si="29"/>
        <v>2015</v>
      </c>
    </row>
    <row r="290" spans="1:22" ht="60" x14ac:dyDescent="0.25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24"/>
        <v>185</v>
      </c>
      <c r="P290">
        <f t="shared" si="25"/>
        <v>50.45</v>
      </c>
      <c r="Q290" t="s">
        <v>8312</v>
      </c>
      <c r="R290" t="s">
        <v>8313</v>
      </c>
      <c r="S290" s="14">
        <f t="shared" si="26"/>
        <v>40687.285844907405</v>
      </c>
      <c r="T290" s="14">
        <f t="shared" si="27"/>
        <v>40749.284722222219</v>
      </c>
      <c r="U290">
        <f t="shared" si="28"/>
        <v>62</v>
      </c>
      <c r="V290">
        <f t="shared" si="29"/>
        <v>2011</v>
      </c>
    </row>
    <row r="291" spans="1:22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4"/>
        <v>184</v>
      </c>
      <c r="P291">
        <f t="shared" si="25"/>
        <v>24.21</v>
      </c>
      <c r="Q291" t="s">
        <v>8315</v>
      </c>
      <c r="R291" t="s">
        <v>8316</v>
      </c>
      <c r="S291" s="14">
        <f t="shared" si="26"/>
        <v>42140.712314814817</v>
      </c>
      <c r="T291" s="14">
        <f t="shared" si="27"/>
        <v>42154.756944444445</v>
      </c>
      <c r="U291">
        <f t="shared" si="28"/>
        <v>15</v>
      </c>
      <c r="V291">
        <f t="shared" si="29"/>
        <v>2015</v>
      </c>
    </row>
    <row r="292" spans="1:22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4"/>
        <v>184</v>
      </c>
      <c r="P292">
        <f t="shared" si="25"/>
        <v>30.67</v>
      </c>
      <c r="Q292" t="s">
        <v>8315</v>
      </c>
      <c r="R292" t="s">
        <v>8316</v>
      </c>
      <c r="S292" s="14">
        <f t="shared" si="26"/>
        <v>42383.793124999997</v>
      </c>
      <c r="T292" s="14">
        <f t="shared" si="27"/>
        <v>42413.793124999997</v>
      </c>
      <c r="U292">
        <f t="shared" si="28"/>
        <v>30</v>
      </c>
      <c r="V292">
        <f t="shared" si="29"/>
        <v>2016</v>
      </c>
    </row>
    <row r="293" spans="1:22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4"/>
        <v>183</v>
      </c>
      <c r="P293">
        <f t="shared" si="25"/>
        <v>159.51</v>
      </c>
      <c r="Q293" t="s">
        <v>8318</v>
      </c>
      <c r="R293" t="s">
        <v>8332</v>
      </c>
      <c r="S293" s="14">
        <f t="shared" si="26"/>
        <v>42032.693043981482</v>
      </c>
      <c r="T293" s="14">
        <f t="shared" si="27"/>
        <v>42062.693043981482</v>
      </c>
      <c r="U293">
        <f t="shared" si="28"/>
        <v>30</v>
      </c>
      <c r="V293">
        <f t="shared" si="29"/>
        <v>2015</v>
      </c>
    </row>
    <row r="294" spans="1:22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4"/>
        <v>183</v>
      </c>
      <c r="P294">
        <f t="shared" si="25"/>
        <v>71.44</v>
      </c>
      <c r="Q294" t="s">
        <v>8321</v>
      </c>
      <c r="R294" t="s">
        <v>8331</v>
      </c>
      <c r="S294" s="14">
        <f t="shared" si="26"/>
        <v>41430.038888888892</v>
      </c>
      <c r="T294" s="14">
        <f t="shared" si="27"/>
        <v>41460.038888888892</v>
      </c>
      <c r="U294">
        <f t="shared" si="28"/>
        <v>30</v>
      </c>
      <c r="V294">
        <f t="shared" si="29"/>
        <v>2013</v>
      </c>
    </row>
    <row r="295" spans="1:22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4"/>
        <v>182</v>
      </c>
      <c r="P295">
        <f t="shared" si="25"/>
        <v>81.75</v>
      </c>
      <c r="Q295" t="s">
        <v>8318</v>
      </c>
      <c r="R295" t="s">
        <v>8330</v>
      </c>
      <c r="S295" s="14">
        <f t="shared" si="26"/>
        <v>41674.063078703701</v>
      </c>
      <c r="T295" s="14">
        <f t="shared" si="27"/>
        <v>41705.957638888889</v>
      </c>
      <c r="U295">
        <f t="shared" si="28"/>
        <v>32</v>
      </c>
      <c r="V295">
        <f t="shared" si="29"/>
        <v>2014</v>
      </c>
    </row>
    <row r="296" spans="1:22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4"/>
        <v>182</v>
      </c>
      <c r="P296">
        <f t="shared" si="25"/>
        <v>143.97999999999999</v>
      </c>
      <c r="Q296" t="s">
        <v>8308</v>
      </c>
      <c r="R296" t="s">
        <v>8309</v>
      </c>
      <c r="S296" s="14">
        <f t="shared" si="26"/>
        <v>42654.525775462964</v>
      </c>
      <c r="T296" s="14">
        <f t="shared" si="27"/>
        <v>42684.567442129628</v>
      </c>
      <c r="U296">
        <f t="shared" si="28"/>
        <v>31</v>
      </c>
      <c r="V296">
        <f t="shared" si="29"/>
        <v>2016</v>
      </c>
    </row>
    <row r="297" spans="1:22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4"/>
        <v>182</v>
      </c>
      <c r="P297">
        <f t="shared" si="25"/>
        <v>34.130000000000003</v>
      </c>
      <c r="Q297" t="s">
        <v>8326</v>
      </c>
      <c r="R297" t="s">
        <v>8327</v>
      </c>
      <c r="S297" s="14">
        <f t="shared" si="26"/>
        <v>42452.781828703708</v>
      </c>
      <c r="T297" s="14">
        <f t="shared" si="27"/>
        <v>42480.781828703708</v>
      </c>
      <c r="U297">
        <f t="shared" si="28"/>
        <v>28</v>
      </c>
      <c r="V297">
        <f t="shared" si="29"/>
        <v>2016</v>
      </c>
    </row>
    <row r="298" spans="1:22" ht="45" x14ac:dyDescent="0.25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24"/>
        <v>181</v>
      </c>
      <c r="P298">
        <f t="shared" si="25"/>
        <v>40.49</v>
      </c>
      <c r="Q298" t="s">
        <v>8326</v>
      </c>
      <c r="R298" t="s">
        <v>8327</v>
      </c>
      <c r="S298" s="14">
        <f t="shared" si="26"/>
        <v>42761.961099537039</v>
      </c>
      <c r="T298" s="14">
        <f t="shared" si="27"/>
        <v>42791.961099537039</v>
      </c>
      <c r="U298">
        <f t="shared" si="28"/>
        <v>30</v>
      </c>
      <c r="V298">
        <f t="shared" si="29"/>
        <v>2017</v>
      </c>
    </row>
    <row r="299" spans="1:22" ht="60" x14ac:dyDescent="0.25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24"/>
        <v>181</v>
      </c>
      <c r="P299">
        <f t="shared" si="25"/>
        <v>31.14</v>
      </c>
      <c r="Q299" t="s">
        <v>8312</v>
      </c>
      <c r="R299" t="s">
        <v>8313</v>
      </c>
      <c r="S299" s="14">
        <f t="shared" si="26"/>
        <v>41303.593923611108</v>
      </c>
      <c r="T299" s="14">
        <f t="shared" si="27"/>
        <v>41333.593923611108</v>
      </c>
      <c r="U299">
        <f t="shared" si="28"/>
        <v>30</v>
      </c>
      <c r="V299">
        <f t="shared" si="29"/>
        <v>2013</v>
      </c>
    </row>
    <row r="300" spans="1:22" ht="45" x14ac:dyDescent="0.25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24"/>
        <v>181</v>
      </c>
      <c r="P300">
        <f t="shared" si="25"/>
        <v>33.32</v>
      </c>
      <c r="Q300" t="s">
        <v>8312</v>
      </c>
      <c r="R300" t="s">
        <v>8313</v>
      </c>
      <c r="S300" s="14">
        <f t="shared" si="26"/>
        <v>42198.750254629631</v>
      </c>
      <c r="T300" s="14">
        <f t="shared" si="27"/>
        <v>42238.750254629631</v>
      </c>
      <c r="U300">
        <f t="shared" si="28"/>
        <v>40</v>
      </c>
      <c r="V300">
        <f t="shared" si="29"/>
        <v>2015</v>
      </c>
    </row>
    <row r="301" spans="1:22" ht="45" x14ac:dyDescent="0.2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24"/>
        <v>180</v>
      </c>
      <c r="P301">
        <f t="shared" si="25"/>
        <v>96.38</v>
      </c>
      <c r="Q301" t="s">
        <v>8323</v>
      </c>
      <c r="R301" t="s">
        <v>8324</v>
      </c>
      <c r="S301" s="14">
        <f t="shared" si="26"/>
        <v>42552.315127314811</v>
      </c>
      <c r="T301" s="14">
        <f t="shared" si="27"/>
        <v>42588.75</v>
      </c>
      <c r="U301">
        <f t="shared" si="28"/>
        <v>37</v>
      </c>
      <c r="V301">
        <f t="shared" si="29"/>
        <v>2016</v>
      </c>
    </row>
    <row r="302" spans="1:22" ht="60" x14ac:dyDescent="0.25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24"/>
        <v>180</v>
      </c>
      <c r="P302">
        <f t="shared" si="25"/>
        <v>24.27</v>
      </c>
      <c r="Q302" t="s">
        <v>8310</v>
      </c>
      <c r="R302" t="s">
        <v>8311</v>
      </c>
      <c r="S302" s="14">
        <f t="shared" si="26"/>
        <v>42496.582337962958</v>
      </c>
      <c r="T302" s="14">
        <f t="shared" si="27"/>
        <v>42513.125</v>
      </c>
      <c r="U302">
        <f t="shared" si="28"/>
        <v>17</v>
      </c>
      <c r="V302">
        <f t="shared" si="29"/>
        <v>2016</v>
      </c>
    </row>
    <row r="303" spans="1:22" ht="45" x14ac:dyDescent="0.25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24"/>
        <v>180</v>
      </c>
      <c r="P303">
        <f t="shared" si="25"/>
        <v>43.52</v>
      </c>
      <c r="Q303" t="s">
        <v>8312</v>
      </c>
      <c r="R303" t="s">
        <v>8313</v>
      </c>
      <c r="S303" s="14">
        <f t="shared" si="26"/>
        <v>42055.972824074073</v>
      </c>
      <c r="T303" s="14">
        <f t="shared" si="27"/>
        <v>42085.931157407409</v>
      </c>
      <c r="U303">
        <f t="shared" si="28"/>
        <v>30</v>
      </c>
      <c r="V303">
        <f t="shared" si="29"/>
        <v>2015</v>
      </c>
    </row>
    <row r="304" spans="1:22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4"/>
        <v>180</v>
      </c>
      <c r="P304">
        <f t="shared" si="25"/>
        <v>26.27</v>
      </c>
      <c r="Q304" t="s">
        <v>8312</v>
      </c>
      <c r="R304" t="s">
        <v>8329</v>
      </c>
      <c r="S304" s="14">
        <f t="shared" si="26"/>
        <v>41145.719305555554</v>
      </c>
      <c r="T304" s="14">
        <f t="shared" si="27"/>
        <v>41175.719305555554</v>
      </c>
      <c r="U304">
        <f t="shared" si="28"/>
        <v>30</v>
      </c>
      <c r="V304">
        <f t="shared" si="29"/>
        <v>2012</v>
      </c>
    </row>
    <row r="305" spans="1:22" ht="60" x14ac:dyDescent="0.25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24"/>
        <v>180</v>
      </c>
      <c r="P305">
        <f t="shared" si="25"/>
        <v>43.5</v>
      </c>
      <c r="Q305" t="s">
        <v>8315</v>
      </c>
      <c r="R305" t="s">
        <v>8316</v>
      </c>
      <c r="S305" s="14">
        <f t="shared" si="26"/>
        <v>41923.354351851849</v>
      </c>
      <c r="T305" s="14">
        <f t="shared" si="27"/>
        <v>41960.332638888889</v>
      </c>
      <c r="U305">
        <f t="shared" si="28"/>
        <v>37</v>
      </c>
      <c r="V305">
        <f t="shared" si="29"/>
        <v>2014</v>
      </c>
    </row>
    <row r="306" spans="1:22" ht="30" x14ac:dyDescent="0.25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24"/>
        <v>180</v>
      </c>
      <c r="P306">
        <f t="shared" si="25"/>
        <v>54</v>
      </c>
      <c r="Q306" t="s">
        <v>8315</v>
      </c>
      <c r="R306" t="s">
        <v>8328</v>
      </c>
      <c r="S306" s="14">
        <f t="shared" si="26"/>
        <v>42098.216238425928</v>
      </c>
      <c r="T306" s="14">
        <f t="shared" si="27"/>
        <v>42119.216238425928</v>
      </c>
      <c r="U306">
        <f t="shared" si="28"/>
        <v>21</v>
      </c>
      <c r="V306">
        <f t="shared" si="29"/>
        <v>2015</v>
      </c>
    </row>
    <row r="307" spans="1:22" ht="60" x14ac:dyDescent="0.25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24"/>
        <v>180</v>
      </c>
      <c r="P307">
        <f t="shared" si="25"/>
        <v>12</v>
      </c>
      <c r="Q307" t="s">
        <v>8315</v>
      </c>
      <c r="R307" t="s">
        <v>8316</v>
      </c>
      <c r="S307" s="14">
        <f t="shared" si="26"/>
        <v>42477.729780092588</v>
      </c>
      <c r="T307" s="14">
        <f t="shared" si="27"/>
        <v>42500.875</v>
      </c>
      <c r="U307">
        <f t="shared" si="28"/>
        <v>24</v>
      </c>
      <c r="V307">
        <f t="shared" si="29"/>
        <v>2016</v>
      </c>
    </row>
    <row r="308" spans="1:22" ht="60" x14ac:dyDescent="0.25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24"/>
        <v>179</v>
      </c>
      <c r="P308">
        <f t="shared" si="25"/>
        <v>282.72000000000003</v>
      </c>
      <c r="Q308" t="s">
        <v>8308</v>
      </c>
      <c r="R308" t="s">
        <v>8309</v>
      </c>
      <c r="S308" s="14">
        <f t="shared" si="26"/>
        <v>41725.082384259258</v>
      </c>
      <c r="T308" s="14">
        <f t="shared" si="27"/>
        <v>41755.082384259258</v>
      </c>
      <c r="U308">
        <f t="shared" si="28"/>
        <v>30</v>
      </c>
      <c r="V308">
        <f t="shared" si="29"/>
        <v>2014</v>
      </c>
    </row>
    <row r="309" spans="1:22" ht="60" x14ac:dyDescent="0.25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24"/>
        <v>179</v>
      </c>
      <c r="P309">
        <f t="shared" si="25"/>
        <v>73.34</v>
      </c>
      <c r="Q309" t="s">
        <v>8318</v>
      </c>
      <c r="R309" t="s">
        <v>8330</v>
      </c>
      <c r="S309" s="14">
        <f t="shared" si="26"/>
        <v>40469.225231481483</v>
      </c>
      <c r="T309" s="14">
        <f t="shared" si="27"/>
        <v>40499.266898148147</v>
      </c>
      <c r="U309">
        <f t="shared" si="28"/>
        <v>31</v>
      </c>
      <c r="V309">
        <f t="shared" si="29"/>
        <v>2010</v>
      </c>
    </row>
    <row r="310" spans="1:22" ht="60" x14ac:dyDescent="0.25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24"/>
        <v>179</v>
      </c>
      <c r="P310">
        <f t="shared" si="25"/>
        <v>53.73</v>
      </c>
      <c r="Q310" t="s">
        <v>8321</v>
      </c>
      <c r="R310" t="s">
        <v>8331</v>
      </c>
      <c r="S310" s="14">
        <f t="shared" si="26"/>
        <v>41367.572280092594</v>
      </c>
      <c r="T310" s="14">
        <f t="shared" si="27"/>
        <v>41397.572280092594</v>
      </c>
      <c r="U310">
        <f t="shared" si="28"/>
        <v>30</v>
      </c>
      <c r="V310">
        <f t="shared" si="29"/>
        <v>2013</v>
      </c>
    </row>
    <row r="311" spans="1:22" x14ac:dyDescent="0.25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24"/>
        <v>177</v>
      </c>
      <c r="P311">
        <f t="shared" si="25"/>
        <v>97</v>
      </c>
      <c r="Q311" t="s">
        <v>8315</v>
      </c>
      <c r="R311" t="s">
        <v>8328</v>
      </c>
      <c r="S311" s="14">
        <f t="shared" si="26"/>
        <v>42337.02039351852</v>
      </c>
      <c r="T311" s="14">
        <f t="shared" si="27"/>
        <v>42359.207638888889</v>
      </c>
      <c r="U311">
        <f t="shared" si="28"/>
        <v>23</v>
      </c>
      <c r="V311">
        <f t="shared" si="29"/>
        <v>2015</v>
      </c>
    </row>
    <row r="312" spans="1:22" ht="60" x14ac:dyDescent="0.25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24"/>
        <v>177</v>
      </c>
      <c r="P312">
        <f t="shared" si="25"/>
        <v>81.89</v>
      </c>
      <c r="Q312" t="s">
        <v>8318</v>
      </c>
      <c r="R312" t="s">
        <v>8330</v>
      </c>
      <c r="S312" s="14">
        <f t="shared" si="26"/>
        <v>40235.900358796294</v>
      </c>
      <c r="T312" s="14">
        <f t="shared" si="27"/>
        <v>40296.78402777778</v>
      </c>
      <c r="U312">
        <f t="shared" si="28"/>
        <v>61</v>
      </c>
      <c r="V312">
        <f t="shared" si="29"/>
        <v>2010</v>
      </c>
    </row>
    <row r="313" spans="1:22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4"/>
        <v>176</v>
      </c>
      <c r="P313">
        <f t="shared" si="25"/>
        <v>91.19</v>
      </c>
      <c r="Q313" t="s">
        <v>8318</v>
      </c>
      <c r="R313" t="s">
        <v>8330</v>
      </c>
      <c r="S313" s="14">
        <f t="shared" si="26"/>
        <v>41184.277986111112</v>
      </c>
      <c r="T313" s="14">
        <f t="shared" si="27"/>
        <v>41215.166666666664</v>
      </c>
      <c r="U313">
        <f t="shared" si="28"/>
        <v>31</v>
      </c>
      <c r="V313">
        <f t="shared" si="29"/>
        <v>2012</v>
      </c>
    </row>
    <row r="314" spans="1:22" ht="30" x14ac:dyDescent="0.25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24"/>
        <v>176</v>
      </c>
      <c r="P314">
        <f t="shared" si="25"/>
        <v>56</v>
      </c>
      <c r="Q314" t="s">
        <v>8312</v>
      </c>
      <c r="R314" t="s">
        <v>8329</v>
      </c>
      <c r="S314" s="14">
        <f t="shared" si="26"/>
        <v>41002.958634259259</v>
      </c>
      <c r="T314" s="14">
        <f t="shared" si="27"/>
        <v>41032.958634259259</v>
      </c>
      <c r="U314">
        <f t="shared" si="28"/>
        <v>30</v>
      </c>
      <c r="V314">
        <f t="shared" si="29"/>
        <v>2012</v>
      </c>
    </row>
    <row r="315" spans="1:22" ht="60" x14ac:dyDescent="0.25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24"/>
        <v>176</v>
      </c>
      <c r="P315">
        <f t="shared" si="25"/>
        <v>56.64</v>
      </c>
      <c r="Q315" t="s">
        <v>8323</v>
      </c>
      <c r="R315" t="s">
        <v>8324</v>
      </c>
      <c r="S315" s="14">
        <f t="shared" si="26"/>
        <v>41941.802384259259</v>
      </c>
      <c r="T315" s="14">
        <f t="shared" si="27"/>
        <v>41974.125</v>
      </c>
      <c r="U315">
        <f t="shared" si="28"/>
        <v>33</v>
      </c>
      <c r="V315">
        <f t="shared" si="29"/>
        <v>2014</v>
      </c>
    </row>
    <row r="316" spans="1:22" ht="60" x14ac:dyDescent="0.25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24"/>
        <v>175</v>
      </c>
      <c r="P316">
        <f t="shared" si="25"/>
        <v>264.85000000000002</v>
      </c>
      <c r="Q316" t="s">
        <v>8315</v>
      </c>
      <c r="R316" t="s">
        <v>8316</v>
      </c>
      <c r="S316" s="14">
        <f t="shared" si="26"/>
        <v>42341.818379629629</v>
      </c>
      <c r="T316" s="14">
        <f t="shared" si="27"/>
        <v>42370.166666666672</v>
      </c>
      <c r="U316">
        <f t="shared" si="28"/>
        <v>29</v>
      </c>
      <c r="V316">
        <f t="shared" si="29"/>
        <v>2015</v>
      </c>
    </row>
    <row r="317" spans="1:22" ht="60" x14ac:dyDescent="0.25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24"/>
        <v>175</v>
      </c>
      <c r="P317">
        <f t="shared" si="25"/>
        <v>62.5</v>
      </c>
      <c r="Q317" t="s">
        <v>8312</v>
      </c>
      <c r="R317" t="s">
        <v>8320</v>
      </c>
      <c r="S317" s="14">
        <f t="shared" si="26"/>
        <v>40723.068807870368</v>
      </c>
      <c r="T317" s="14">
        <f t="shared" si="27"/>
        <v>40746.068807870368</v>
      </c>
      <c r="U317">
        <f t="shared" si="28"/>
        <v>23</v>
      </c>
      <c r="V317">
        <f t="shared" si="29"/>
        <v>2011</v>
      </c>
    </row>
    <row r="318" spans="1:22" ht="60" x14ac:dyDescent="0.25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24"/>
        <v>175</v>
      </c>
      <c r="P318">
        <f t="shared" si="25"/>
        <v>48.7</v>
      </c>
      <c r="Q318" t="s">
        <v>8315</v>
      </c>
      <c r="R318" t="s">
        <v>8316</v>
      </c>
      <c r="S318" s="14">
        <f t="shared" si="26"/>
        <v>42493.219236111108</v>
      </c>
      <c r="T318" s="14">
        <f t="shared" si="27"/>
        <v>42531.125</v>
      </c>
      <c r="U318">
        <f t="shared" si="28"/>
        <v>38</v>
      </c>
      <c r="V318">
        <f t="shared" si="29"/>
        <v>2016</v>
      </c>
    </row>
    <row r="319" spans="1:22" ht="60" x14ac:dyDescent="0.25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24"/>
        <v>175</v>
      </c>
      <c r="P319">
        <f t="shared" si="25"/>
        <v>68.06</v>
      </c>
      <c r="Q319" t="s">
        <v>8315</v>
      </c>
      <c r="R319" t="s">
        <v>8316</v>
      </c>
      <c r="S319" s="14">
        <f t="shared" si="26"/>
        <v>42003.948425925926</v>
      </c>
      <c r="T319" s="14">
        <f t="shared" si="27"/>
        <v>42028.207638888889</v>
      </c>
      <c r="U319">
        <f t="shared" si="28"/>
        <v>25</v>
      </c>
      <c r="V319">
        <f t="shared" si="29"/>
        <v>2014</v>
      </c>
    </row>
    <row r="320" spans="1:22" ht="60" x14ac:dyDescent="0.25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24"/>
        <v>175</v>
      </c>
      <c r="P320">
        <f t="shared" si="25"/>
        <v>29.17</v>
      </c>
      <c r="Q320" t="s">
        <v>8315</v>
      </c>
      <c r="R320" t="s">
        <v>8316</v>
      </c>
      <c r="S320" s="14">
        <f t="shared" si="26"/>
        <v>41889.768229166664</v>
      </c>
      <c r="T320" s="14">
        <f t="shared" si="27"/>
        <v>41919.768229166664</v>
      </c>
      <c r="U320">
        <f t="shared" si="28"/>
        <v>30</v>
      </c>
      <c r="V320">
        <f t="shared" si="29"/>
        <v>2014</v>
      </c>
    </row>
    <row r="321" spans="1:22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4"/>
        <v>174</v>
      </c>
      <c r="P321">
        <f t="shared" si="25"/>
        <v>86.14</v>
      </c>
      <c r="Q321" t="s">
        <v>8318</v>
      </c>
      <c r="R321" t="s">
        <v>8330</v>
      </c>
      <c r="S321" s="14">
        <f t="shared" si="26"/>
        <v>42078.222187499996</v>
      </c>
      <c r="T321" s="14">
        <f t="shared" si="27"/>
        <v>42118.222187499996</v>
      </c>
      <c r="U321">
        <f t="shared" si="28"/>
        <v>40</v>
      </c>
      <c r="V321">
        <f t="shared" si="29"/>
        <v>2015</v>
      </c>
    </row>
    <row r="322" spans="1:22" ht="45" x14ac:dyDescent="0.25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30">ROUND(E322/D322*100,0)</f>
        <v>174</v>
      </c>
      <c r="P322">
        <f t="shared" si="25"/>
        <v>51.85</v>
      </c>
      <c r="Q322" t="s">
        <v>8312</v>
      </c>
      <c r="R322" t="s">
        <v>8320</v>
      </c>
      <c r="S322" s="14">
        <f t="shared" si="26"/>
        <v>40626.834444444445</v>
      </c>
      <c r="T322" s="14">
        <f t="shared" si="27"/>
        <v>40657.834444444445</v>
      </c>
      <c r="U322">
        <f t="shared" si="28"/>
        <v>31</v>
      </c>
      <c r="V322">
        <f t="shared" si="29"/>
        <v>2011</v>
      </c>
    </row>
    <row r="323" spans="1:22" ht="60" x14ac:dyDescent="0.25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30"/>
        <v>174</v>
      </c>
      <c r="P323">
        <f t="shared" ref="P323:P386" si="31">IFERROR(ROUND(E323/L323,2),0)</f>
        <v>32.32</v>
      </c>
      <c r="Q323" t="s">
        <v>8323</v>
      </c>
      <c r="R323" t="s">
        <v>8324</v>
      </c>
      <c r="S323" s="14">
        <f t="shared" ref="S323:S386" si="32">+(((J323/60)/60)/24)+DATE(1970,1,1)</f>
        <v>42570.702986111108</v>
      </c>
      <c r="T323" s="14">
        <f t="shared" ref="T323:T386" si="33">+(((I323/60)/60)/24)+DATE(1970,1,1)</f>
        <v>42600.702986111108</v>
      </c>
      <c r="U323">
        <f t="shared" ref="U323:U386" si="34">CEILING(T323-S323,1)</f>
        <v>30</v>
      </c>
      <c r="V323">
        <f t="shared" ref="V323:V386" si="35">YEAR(S323)</f>
        <v>2016</v>
      </c>
    </row>
    <row r="324" spans="1:22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30"/>
        <v>174</v>
      </c>
      <c r="P324">
        <f t="shared" si="31"/>
        <v>68.84</v>
      </c>
      <c r="Q324" t="s">
        <v>8315</v>
      </c>
      <c r="R324" t="s">
        <v>8316</v>
      </c>
      <c r="S324" s="14">
        <f t="shared" si="32"/>
        <v>42440.416504629626</v>
      </c>
      <c r="T324" s="14">
        <f t="shared" si="33"/>
        <v>42463.708333333328</v>
      </c>
      <c r="U324">
        <f t="shared" si="34"/>
        <v>24</v>
      </c>
      <c r="V324">
        <f t="shared" si="35"/>
        <v>2016</v>
      </c>
    </row>
    <row r="325" spans="1:22" ht="60" x14ac:dyDescent="0.25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30"/>
        <v>173</v>
      </c>
      <c r="P325">
        <f t="shared" si="31"/>
        <v>75.13</v>
      </c>
      <c r="Q325" t="s">
        <v>8326</v>
      </c>
      <c r="R325" t="s">
        <v>8327</v>
      </c>
      <c r="S325" s="14">
        <f t="shared" si="32"/>
        <v>42243.190057870372</v>
      </c>
      <c r="T325" s="14">
        <f t="shared" si="33"/>
        <v>42273.190057870372</v>
      </c>
      <c r="U325">
        <f t="shared" si="34"/>
        <v>30</v>
      </c>
      <c r="V325">
        <f t="shared" si="35"/>
        <v>2015</v>
      </c>
    </row>
    <row r="326" spans="1:22" ht="60" x14ac:dyDescent="0.25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30"/>
        <v>173</v>
      </c>
      <c r="P326">
        <f t="shared" si="31"/>
        <v>100.47</v>
      </c>
      <c r="Q326" t="s">
        <v>8312</v>
      </c>
      <c r="R326" t="s">
        <v>8313</v>
      </c>
      <c r="S326" s="14">
        <f t="shared" si="32"/>
        <v>40987.977060185185</v>
      </c>
      <c r="T326" s="14">
        <f t="shared" si="33"/>
        <v>41022.166666666664</v>
      </c>
      <c r="U326">
        <f t="shared" si="34"/>
        <v>35</v>
      </c>
      <c r="V326">
        <f t="shared" si="35"/>
        <v>2012</v>
      </c>
    </row>
    <row r="327" spans="1:22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30"/>
        <v>173</v>
      </c>
      <c r="P327">
        <f t="shared" si="31"/>
        <v>49.34</v>
      </c>
      <c r="Q327" t="s">
        <v>8312</v>
      </c>
      <c r="R327" t="s">
        <v>8329</v>
      </c>
      <c r="S327" s="14">
        <f t="shared" si="32"/>
        <v>42043.152650462958</v>
      </c>
      <c r="T327" s="14">
        <f t="shared" si="33"/>
        <v>42073.110983796301</v>
      </c>
      <c r="U327">
        <f t="shared" si="34"/>
        <v>30</v>
      </c>
      <c r="V327">
        <f t="shared" si="35"/>
        <v>2015</v>
      </c>
    </row>
    <row r="328" spans="1:22" ht="30" x14ac:dyDescent="0.25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30"/>
        <v>173</v>
      </c>
      <c r="P328">
        <f t="shared" si="31"/>
        <v>32.07</v>
      </c>
      <c r="Q328" t="s">
        <v>8321</v>
      </c>
      <c r="R328" t="s">
        <v>8331</v>
      </c>
      <c r="S328" s="14">
        <f t="shared" si="32"/>
        <v>41095.900694444441</v>
      </c>
      <c r="T328" s="14">
        <f t="shared" si="33"/>
        <v>41123.900694444441</v>
      </c>
      <c r="U328">
        <f t="shared" si="34"/>
        <v>28</v>
      </c>
      <c r="V328">
        <f t="shared" si="35"/>
        <v>2012</v>
      </c>
    </row>
    <row r="329" spans="1:22" ht="60" x14ac:dyDescent="0.25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30"/>
        <v>173</v>
      </c>
      <c r="P329">
        <f t="shared" si="31"/>
        <v>86.67</v>
      </c>
      <c r="Q329" t="s">
        <v>8318</v>
      </c>
      <c r="R329" t="s">
        <v>8319</v>
      </c>
      <c r="S329" s="14">
        <f t="shared" si="32"/>
        <v>41433.01829861111</v>
      </c>
      <c r="T329" s="14">
        <f t="shared" si="33"/>
        <v>41463.01829861111</v>
      </c>
      <c r="U329">
        <f t="shared" si="34"/>
        <v>30</v>
      </c>
      <c r="V329">
        <f t="shared" si="35"/>
        <v>2013</v>
      </c>
    </row>
    <row r="330" spans="1:22" ht="45" x14ac:dyDescent="0.25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30"/>
        <v>172</v>
      </c>
      <c r="P330">
        <f t="shared" si="31"/>
        <v>153.52000000000001</v>
      </c>
      <c r="Q330" t="s">
        <v>8315</v>
      </c>
      <c r="R330" t="s">
        <v>8328</v>
      </c>
      <c r="S330" s="14">
        <f t="shared" si="32"/>
        <v>42090.912500000006</v>
      </c>
      <c r="T330" s="14">
        <f t="shared" si="33"/>
        <v>42150.912500000006</v>
      </c>
      <c r="U330">
        <f t="shared" si="34"/>
        <v>60</v>
      </c>
      <c r="V330">
        <f t="shared" si="35"/>
        <v>2015</v>
      </c>
    </row>
    <row r="331" spans="1:22" ht="45" x14ac:dyDescent="0.25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30"/>
        <v>172</v>
      </c>
      <c r="P331">
        <f t="shared" si="31"/>
        <v>58.42</v>
      </c>
      <c r="Q331" t="s">
        <v>8308</v>
      </c>
      <c r="R331" t="s">
        <v>8317</v>
      </c>
      <c r="S331" s="14">
        <f t="shared" si="32"/>
        <v>41982.143171296295</v>
      </c>
      <c r="T331" s="14">
        <f t="shared" si="33"/>
        <v>42013.143171296295</v>
      </c>
      <c r="U331">
        <f t="shared" si="34"/>
        <v>31</v>
      </c>
      <c r="V331">
        <f t="shared" si="35"/>
        <v>2014</v>
      </c>
    </row>
    <row r="332" spans="1:22" ht="60" x14ac:dyDescent="0.25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30"/>
        <v>172</v>
      </c>
      <c r="P332">
        <f t="shared" si="31"/>
        <v>174.21</v>
      </c>
      <c r="Q332" t="s">
        <v>8323</v>
      </c>
      <c r="R332" t="s">
        <v>8324</v>
      </c>
      <c r="S332" s="14">
        <f t="shared" si="32"/>
        <v>42278.662037037036</v>
      </c>
      <c r="T332" s="14">
        <f t="shared" si="33"/>
        <v>42309.125</v>
      </c>
      <c r="U332">
        <f t="shared" si="34"/>
        <v>31</v>
      </c>
      <c r="V332">
        <f t="shared" si="35"/>
        <v>2015</v>
      </c>
    </row>
    <row r="333" spans="1:22" ht="60" x14ac:dyDescent="0.25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30"/>
        <v>172</v>
      </c>
      <c r="P333">
        <f t="shared" si="31"/>
        <v>94.05</v>
      </c>
      <c r="Q333" t="s">
        <v>8312</v>
      </c>
      <c r="R333" t="s">
        <v>8329</v>
      </c>
      <c r="S333" s="14">
        <f t="shared" si="32"/>
        <v>41879.130868055552</v>
      </c>
      <c r="T333" s="14">
        <f t="shared" si="33"/>
        <v>41909.130868055552</v>
      </c>
      <c r="U333">
        <f t="shared" si="34"/>
        <v>30</v>
      </c>
      <c r="V333">
        <f t="shared" si="35"/>
        <v>2014</v>
      </c>
    </row>
    <row r="334" spans="1:22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30"/>
        <v>172</v>
      </c>
      <c r="P334">
        <f t="shared" si="31"/>
        <v>33.03</v>
      </c>
      <c r="Q334" t="s">
        <v>8315</v>
      </c>
      <c r="R334" t="s">
        <v>8316</v>
      </c>
      <c r="S334" s="14">
        <f t="shared" si="32"/>
        <v>41806.605034722219</v>
      </c>
      <c r="T334" s="14">
        <f t="shared" si="33"/>
        <v>41836.605034722219</v>
      </c>
      <c r="U334">
        <f t="shared" si="34"/>
        <v>30</v>
      </c>
      <c r="V334">
        <f t="shared" si="35"/>
        <v>2014</v>
      </c>
    </row>
    <row r="335" spans="1:22" ht="60" x14ac:dyDescent="0.25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30"/>
        <v>171</v>
      </c>
      <c r="P335">
        <f t="shared" si="31"/>
        <v>25.43</v>
      </c>
      <c r="Q335" t="s">
        <v>8310</v>
      </c>
      <c r="R335" t="s">
        <v>8311</v>
      </c>
      <c r="S335" s="14">
        <f t="shared" si="32"/>
        <v>41484.664247685185</v>
      </c>
      <c r="T335" s="14">
        <f t="shared" si="33"/>
        <v>41520.166666666664</v>
      </c>
      <c r="U335">
        <f t="shared" si="34"/>
        <v>36</v>
      </c>
      <c r="V335">
        <f t="shared" si="35"/>
        <v>2013</v>
      </c>
    </row>
    <row r="336" spans="1:22" ht="60" x14ac:dyDescent="0.25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30"/>
        <v>171</v>
      </c>
      <c r="P336">
        <f t="shared" si="31"/>
        <v>62.87</v>
      </c>
      <c r="Q336" t="s">
        <v>8312</v>
      </c>
      <c r="R336" t="s">
        <v>8313</v>
      </c>
      <c r="S336" s="14">
        <f t="shared" si="32"/>
        <v>42720.066192129627</v>
      </c>
      <c r="T336" s="14">
        <f t="shared" si="33"/>
        <v>42750.066192129627</v>
      </c>
      <c r="U336">
        <f t="shared" si="34"/>
        <v>30</v>
      </c>
      <c r="V336">
        <f t="shared" si="35"/>
        <v>2016</v>
      </c>
    </row>
    <row r="337" spans="1:22" ht="45" x14ac:dyDescent="0.25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30"/>
        <v>171</v>
      </c>
      <c r="P337">
        <f t="shared" si="31"/>
        <v>46.18</v>
      </c>
      <c r="Q337" t="s">
        <v>8312</v>
      </c>
      <c r="R337" t="s">
        <v>8329</v>
      </c>
      <c r="S337" s="14">
        <f t="shared" si="32"/>
        <v>41605.868449074071</v>
      </c>
      <c r="T337" s="14">
        <f t="shared" si="33"/>
        <v>41639.291666666664</v>
      </c>
      <c r="U337">
        <f t="shared" si="34"/>
        <v>34</v>
      </c>
      <c r="V337">
        <f t="shared" si="35"/>
        <v>2013</v>
      </c>
    </row>
    <row r="338" spans="1:22" ht="60" x14ac:dyDescent="0.25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30"/>
        <v>171</v>
      </c>
      <c r="P338">
        <f t="shared" si="31"/>
        <v>44.91</v>
      </c>
      <c r="Q338" t="s">
        <v>8315</v>
      </c>
      <c r="R338" t="s">
        <v>8316</v>
      </c>
      <c r="S338" s="14">
        <f t="shared" si="32"/>
        <v>42283.864351851851</v>
      </c>
      <c r="T338" s="14">
        <f t="shared" si="33"/>
        <v>42313.906018518523</v>
      </c>
      <c r="U338">
        <f t="shared" si="34"/>
        <v>31</v>
      </c>
      <c r="V338">
        <f t="shared" si="35"/>
        <v>2015</v>
      </c>
    </row>
    <row r="339" spans="1:22" ht="30" x14ac:dyDescent="0.25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30"/>
        <v>171</v>
      </c>
      <c r="P339">
        <f t="shared" si="31"/>
        <v>60.96</v>
      </c>
      <c r="Q339" t="s">
        <v>8308</v>
      </c>
      <c r="R339" t="s">
        <v>8335</v>
      </c>
      <c r="S339" s="14">
        <f t="shared" si="32"/>
        <v>42275.588715277772</v>
      </c>
      <c r="T339" s="14">
        <f t="shared" si="33"/>
        <v>42317.60555555555</v>
      </c>
      <c r="U339">
        <f t="shared" si="34"/>
        <v>43</v>
      </c>
      <c r="V339">
        <f t="shared" si="35"/>
        <v>2015</v>
      </c>
    </row>
    <row r="340" spans="1:22" ht="45" x14ac:dyDescent="0.25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30"/>
        <v>171</v>
      </c>
      <c r="P340">
        <f t="shared" si="31"/>
        <v>68.25</v>
      </c>
      <c r="Q340" t="s">
        <v>8315</v>
      </c>
      <c r="R340" t="s">
        <v>8316</v>
      </c>
      <c r="S340" s="14">
        <f t="shared" si="32"/>
        <v>42532.052523148144</v>
      </c>
      <c r="T340" s="14">
        <f t="shared" si="33"/>
        <v>42560.166666666672</v>
      </c>
      <c r="U340">
        <f t="shared" si="34"/>
        <v>29</v>
      </c>
      <c r="V340">
        <f t="shared" si="35"/>
        <v>2016</v>
      </c>
    </row>
    <row r="341" spans="1:22" ht="30" x14ac:dyDescent="0.25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30"/>
        <v>171</v>
      </c>
      <c r="P341">
        <f t="shared" si="31"/>
        <v>31.34</v>
      </c>
      <c r="Q341" t="s">
        <v>8312</v>
      </c>
      <c r="R341" t="s">
        <v>8329</v>
      </c>
      <c r="S341" s="14">
        <f t="shared" si="32"/>
        <v>41088.691493055558</v>
      </c>
      <c r="T341" s="14">
        <f t="shared" si="33"/>
        <v>41133.691493055558</v>
      </c>
      <c r="U341">
        <f t="shared" si="34"/>
        <v>45</v>
      </c>
      <c r="V341">
        <f t="shared" si="35"/>
        <v>2012</v>
      </c>
    </row>
    <row r="342" spans="1:22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30"/>
        <v>171</v>
      </c>
      <c r="P342">
        <f t="shared" si="31"/>
        <v>52.17</v>
      </c>
      <c r="Q342" t="s">
        <v>8315</v>
      </c>
      <c r="R342" t="s">
        <v>8316</v>
      </c>
      <c r="S342" s="14">
        <f t="shared" si="32"/>
        <v>42452.916481481487</v>
      </c>
      <c r="T342" s="14">
        <f t="shared" si="33"/>
        <v>42473.554166666669</v>
      </c>
      <c r="U342">
        <f t="shared" si="34"/>
        <v>21</v>
      </c>
      <c r="V342">
        <f t="shared" si="35"/>
        <v>2016</v>
      </c>
    </row>
    <row r="343" spans="1:22" ht="45" x14ac:dyDescent="0.25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30"/>
        <v>171</v>
      </c>
      <c r="P343">
        <f t="shared" si="31"/>
        <v>35.840000000000003</v>
      </c>
      <c r="Q343" t="s">
        <v>8312</v>
      </c>
      <c r="R343" t="s">
        <v>8329</v>
      </c>
      <c r="S343" s="14">
        <f t="shared" si="32"/>
        <v>40670.507326388892</v>
      </c>
      <c r="T343" s="14">
        <f t="shared" si="33"/>
        <v>40709.165972222225</v>
      </c>
      <c r="U343">
        <f t="shared" si="34"/>
        <v>39</v>
      </c>
      <c r="V343">
        <f t="shared" si="35"/>
        <v>2011</v>
      </c>
    </row>
    <row r="344" spans="1:22" ht="45" x14ac:dyDescent="0.25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30"/>
        <v>171</v>
      </c>
      <c r="P344">
        <f t="shared" si="31"/>
        <v>8.57</v>
      </c>
      <c r="Q344" t="s">
        <v>8315</v>
      </c>
      <c r="R344" t="s">
        <v>8316</v>
      </c>
      <c r="S344" s="14">
        <f t="shared" si="32"/>
        <v>42425.730671296296</v>
      </c>
      <c r="T344" s="14">
        <f t="shared" si="33"/>
        <v>42442.5</v>
      </c>
      <c r="U344">
        <f t="shared" si="34"/>
        <v>17</v>
      </c>
      <c r="V344">
        <f t="shared" si="35"/>
        <v>2016</v>
      </c>
    </row>
    <row r="345" spans="1:22" ht="45" x14ac:dyDescent="0.25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30"/>
        <v>170</v>
      </c>
      <c r="P345">
        <f t="shared" si="31"/>
        <v>67.42</v>
      </c>
      <c r="Q345" t="s">
        <v>8308</v>
      </c>
      <c r="R345" t="s">
        <v>8309</v>
      </c>
      <c r="S345" s="14">
        <f t="shared" si="32"/>
        <v>41351.541377314818</v>
      </c>
      <c r="T345" s="14">
        <f t="shared" si="33"/>
        <v>41386.541377314818</v>
      </c>
      <c r="U345">
        <f t="shared" si="34"/>
        <v>35</v>
      </c>
      <c r="V345">
        <f t="shared" si="35"/>
        <v>2013</v>
      </c>
    </row>
    <row r="346" spans="1:22" ht="60" x14ac:dyDescent="0.25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30"/>
        <v>170</v>
      </c>
      <c r="P346">
        <f t="shared" si="31"/>
        <v>90.58</v>
      </c>
      <c r="Q346" t="s">
        <v>8318</v>
      </c>
      <c r="R346" t="s">
        <v>8330</v>
      </c>
      <c r="S346" s="14">
        <f t="shared" si="32"/>
        <v>42261.500243055561</v>
      </c>
      <c r="T346" s="14">
        <f t="shared" si="33"/>
        <v>42291.500243055561</v>
      </c>
      <c r="U346">
        <f t="shared" si="34"/>
        <v>30</v>
      </c>
      <c r="V346">
        <f t="shared" si="35"/>
        <v>2015</v>
      </c>
    </row>
    <row r="347" spans="1:22" ht="60" x14ac:dyDescent="0.25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30"/>
        <v>170</v>
      </c>
      <c r="P347">
        <f t="shared" si="31"/>
        <v>84.29</v>
      </c>
      <c r="Q347" t="s">
        <v>8315</v>
      </c>
      <c r="R347" t="s">
        <v>8316</v>
      </c>
      <c r="S347" s="14">
        <f t="shared" si="32"/>
        <v>42768.425370370373</v>
      </c>
      <c r="T347" s="14">
        <f t="shared" si="33"/>
        <v>42798.425370370373</v>
      </c>
      <c r="U347">
        <f t="shared" si="34"/>
        <v>30</v>
      </c>
      <c r="V347">
        <f t="shared" si="35"/>
        <v>2017</v>
      </c>
    </row>
    <row r="348" spans="1:22" ht="60" x14ac:dyDescent="0.25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30"/>
        <v>170</v>
      </c>
      <c r="P348">
        <f t="shared" si="31"/>
        <v>47.18</v>
      </c>
      <c r="Q348" t="s">
        <v>8308</v>
      </c>
      <c r="R348" t="s">
        <v>8317</v>
      </c>
      <c r="S348" s="14">
        <f t="shared" si="32"/>
        <v>42453.49726851852</v>
      </c>
      <c r="T348" s="14">
        <f t="shared" si="33"/>
        <v>42490.5</v>
      </c>
      <c r="U348">
        <f t="shared" si="34"/>
        <v>38</v>
      </c>
      <c r="V348">
        <f t="shared" si="35"/>
        <v>2016</v>
      </c>
    </row>
    <row r="349" spans="1:22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30"/>
        <v>170</v>
      </c>
      <c r="P349">
        <f t="shared" si="31"/>
        <v>64.760000000000005</v>
      </c>
      <c r="Q349" t="s">
        <v>8315</v>
      </c>
      <c r="R349" t="s">
        <v>8316</v>
      </c>
      <c r="S349" s="14">
        <f t="shared" si="32"/>
        <v>42019.959837962961</v>
      </c>
      <c r="T349" s="14">
        <f t="shared" si="33"/>
        <v>42034.959837962961</v>
      </c>
      <c r="U349">
        <f t="shared" si="34"/>
        <v>15</v>
      </c>
      <c r="V349">
        <f t="shared" si="35"/>
        <v>2015</v>
      </c>
    </row>
    <row r="350" spans="1:22" ht="60" x14ac:dyDescent="0.25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30"/>
        <v>170</v>
      </c>
      <c r="P350">
        <f t="shared" si="31"/>
        <v>39.97</v>
      </c>
      <c r="Q350" t="s">
        <v>8312</v>
      </c>
      <c r="R350" t="s">
        <v>8313</v>
      </c>
      <c r="S350" s="14">
        <f t="shared" si="32"/>
        <v>40379.23096064815</v>
      </c>
      <c r="T350" s="14">
        <f t="shared" si="33"/>
        <v>40393.082638888889</v>
      </c>
      <c r="U350">
        <f t="shared" si="34"/>
        <v>14</v>
      </c>
      <c r="V350">
        <f t="shared" si="35"/>
        <v>2010</v>
      </c>
    </row>
    <row r="351" spans="1:22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30"/>
        <v>169</v>
      </c>
      <c r="P351">
        <f t="shared" si="31"/>
        <v>32.82</v>
      </c>
      <c r="Q351" t="s">
        <v>8310</v>
      </c>
      <c r="R351" t="s">
        <v>8311</v>
      </c>
      <c r="S351" s="14">
        <f t="shared" si="32"/>
        <v>41336.703298611108</v>
      </c>
      <c r="T351" s="14">
        <f t="shared" si="33"/>
        <v>41366.661631944444</v>
      </c>
      <c r="U351">
        <f t="shared" si="34"/>
        <v>30</v>
      </c>
      <c r="V351">
        <f t="shared" si="35"/>
        <v>2013</v>
      </c>
    </row>
    <row r="352" spans="1:22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30"/>
        <v>169</v>
      </c>
      <c r="P352">
        <f t="shared" si="31"/>
        <v>45.62</v>
      </c>
      <c r="Q352" t="s">
        <v>8315</v>
      </c>
      <c r="R352" t="s">
        <v>8316</v>
      </c>
      <c r="S352" s="14">
        <f t="shared" si="32"/>
        <v>41881.361342592594</v>
      </c>
      <c r="T352" s="14">
        <f t="shared" si="33"/>
        <v>41911.361342592594</v>
      </c>
      <c r="U352">
        <f t="shared" si="34"/>
        <v>30</v>
      </c>
      <c r="V352">
        <f t="shared" si="35"/>
        <v>2014</v>
      </c>
    </row>
    <row r="353" spans="1:22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30"/>
        <v>168</v>
      </c>
      <c r="P353">
        <f t="shared" si="31"/>
        <v>76.14</v>
      </c>
      <c r="Q353" t="s">
        <v>8308</v>
      </c>
      <c r="R353" t="s">
        <v>8309</v>
      </c>
      <c r="S353" s="14">
        <f t="shared" si="32"/>
        <v>41179.098530092589</v>
      </c>
      <c r="T353" s="14">
        <f t="shared" si="33"/>
        <v>41209.098530092589</v>
      </c>
      <c r="U353">
        <f t="shared" si="34"/>
        <v>30</v>
      </c>
      <c r="V353">
        <f t="shared" si="35"/>
        <v>2012</v>
      </c>
    </row>
    <row r="354" spans="1:22" ht="30" x14ac:dyDescent="0.25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30"/>
        <v>168</v>
      </c>
      <c r="P354">
        <f t="shared" si="31"/>
        <v>84.86</v>
      </c>
      <c r="Q354" t="s">
        <v>8315</v>
      </c>
      <c r="R354" t="s">
        <v>8328</v>
      </c>
      <c r="S354" s="14">
        <f t="shared" si="32"/>
        <v>42567.264178240745</v>
      </c>
      <c r="T354" s="14">
        <f t="shared" si="33"/>
        <v>42597.264178240745</v>
      </c>
      <c r="U354">
        <f t="shared" si="34"/>
        <v>30</v>
      </c>
      <c r="V354">
        <f t="shared" si="35"/>
        <v>2016</v>
      </c>
    </row>
    <row r="355" spans="1:22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30"/>
        <v>168</v>
      </c>
      <c r="P355">
        <f t="shared" si="31"/>
        <v>75.67</v>
      </c>
      <c r="Q355" t="s">
        <v>8326</v>
      </c>
      <c r="R355" t="s">
        <v>8327</v>
      </c>
      <c r="S355" s="14">
        <f t="shared" si="32"/>
        <v>42670.602673611109</v>
      </c>
      <c r="T355" s="14">
        <f t="shared" si="33"/>
        <v>42700.64434027778</v>
      </c>
      <c r="U355">
        <f t="shared" si="34"/>
        <v>31</v>
      </c>
      <c r="V355">
        <f t="shared" si="35"/>
        <v>2016</v>
      </c>
    </row>
    <row r="356" spans="1:22" ht="30" x14ac:dyDescent="0.25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30"/>
        <v>168</v>
      </c>
      <c r="P356">
        <f t="shared" si="31"/>
        <v>10.51</v>
      </c>
      <c r="Q356" t="s">
        <v>8308</v>
      </c>
      <c r="R356" t="s">
        <v>8309</v>
      </c>
      <c r="S356" s="14">
        <f t="shared" si="32"/>
        <v>42026.370717592596</v>
      </c>
      <c r="T356" s="14">
        <f t="shared" si="33"/>
        <v>42065.833333333328</v>
      </c>
      <c r="U356">
        <f t="shared" si="34"/>
        <v>40</v>
      </c>
      <c r="V356">
        <f t="shared" si="35"/>
        <v>2015</v>
      </c>
    </row>
    <row r="357" spans="1:22" ht="60" x14ac:dyDescent="0.25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30"/>
        <v>167</v>
      </c>
      <c r="P357">
        <f t="shared" si="31"/>
        <v>99.46</v>
      </c>
      <c r="Q357" t="s">
        <v>8308</v>
      </c>
      <c r="R357" t="s">
        <v>8309</v>
      </c>
      <c r="S357" s="14">
        <f t="shared" si="32"/>
        <v>41946.674108796295</v>
      </c>
      <c r="T357" s="14">
        <f t="shared" si="33"/>
        <v>41976.166666666672</v>
      </c>
      <c r="U357">
        <f t="shared" si="34"/>
        <v>30</v>
      </c>
      <c r="V357">
        <f t="shared" si="35"/>
        <v>2014</v>
      </c>
    </row>
    <row r="358" spans="1:22" ht="45" x14ac:dyDescent="0.2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30"/>
        <v>167</v>
      </c>
      <c r="P358">
        <f t="shared" si="31"/>
        <v>75.77</v>
      </c>
      <c r="Q358" t="s">
        <v>8312</v>
      </c>
      <c r="R358" t="s">
        <v>8313</v>
      </c>
      <c r="S358" s="14">
        <f t="shared" si="32"/>
        <v>40516.087627314817</v>
      </c>
      <c r="T358" s="14">
        <f t="shared" si="33"/>
        <v>40564.916666666664</v>
      </c>
      <c r="U358">
        <f t="shared" si="34"/>
        <v>49</v>
      </c>
      <c r="V358">
        <f t="shared" si="35"/>
        <v>2010</v>
      </c>
    </row>
    <row r="359" spans="1:22" ht="45" x14ac:dyDescent="0.25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30"/>
        <v>167</v>
      </c>
      <c r="P359">
        <f t="shared" si="31"/>
        <v>59.46</v>
      </c>
      <c r="Q359" t="s">
        <v>8318</v>
      </c>
      <c r="R359" t="s">
        <v>8332</v>
      </c>
      <c r="S359" s="14">
        <f t="shared" si="32"/>
        <v>42098.291828703703</v>
      </c>
      <c r="T359" s="14">
        <f t="shared" si="33"/>
        <v>42122</v>
      </c>
      <c r="U359">
        <f t="shared" si="34"/>
        <v>24</v>
      </c>
      <c r="V359">
        <f t="shared" si="35"/>
        <v>2015</v>
      </c>
    </row>
    <row r="360" spans="1:22" ht="45" x14ac:dyDescent="0.25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30"/>
        <v>167</v>
      </c>
      <c r="P360">
        <f t="shared" si="31"/>
        <v>17.239999999999998</v>
      </c>
      <c r="Q360" t="s">
        <v>8312</v>
      </c>
      <c r="R360" t="s">
        <v>8313</v>
      </c>
      <c r="S360" s="14">
        <f t="shared" si="32"/>
        <v>42498.341122685189</v>
      </c>
      <c r="T360" s="14">
        <f t="shared" si="33"/>
        <v>42533.229166666672</v>
      </c>
      <c r="U360">
        <f t="shared" si="34"/>
        <v>35</v>
      </c>
      <c r="V360">
        <f t="shared" si="35"/>
        <v>2016</v>
      </c>
    </row>
    <row r="361" spans="1:22" ht="45" x14ac:dyDescent="0.25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30"/>
        <v>166</v>
      </c>
      <c r="P361">
        <f t="shared" si="31"/>
        <v>97.73</v>
      </c>
      <c r="Q361" t="s">
        <v>8323</v>
      </c>
      <c r="R361" t="s">
        <v>8324</v>
      </c>
      <c r="S361" s="14">
        <f t="shared" si="32"/>
        <v>42163.583599537036</v>
      </c>
      <c r="T361" s="14">
        <f t="shared" si="33"/>
        <v>42193.583599537036</v>
      </c>
      <c r="U361">
        <f t="shared" si="34"/>
        <v>30</v>
      </c>
      <c r="V361">
        <f t="shared" si="35"/>
        <v>2015</v>
      </c>
    </row>
    <row r="362" spans="1:22" ht="60" x14ac:dyDescent="0.25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30"/>
        <v>166</v>
      </c>
      <c r="P362">
        <f t="shared" si="31"/>
        <v>177.02</v>
      </c>
      <c r="Q362" t="s">
        <v>8315</v>
      </c>
      <c r="R362" t="s">
        <v>8328</v>
      </c>
      <c r="S362" s="14">
        <f t="shared" si="32"/>
        <v>41975.901180555549</v>
      </c>
      <c r="T362" s="14">
        <f t="shared" si="33"/>
        <v>42004.890277777777</v>
      </c>
      <c r="U362">
        <f t="shared" si="34"/>
        <v>29</v>
      </c>
      <c r="V362">
        <f t="shared" si="35"/>
        <v>2014</v>
      </c>
    </row>
    <row r="363" spans="1:22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30"/>
        <v>166</v>
      </c>
      <c r="P363">
        <f t="shared" si="31"/>
        <v>46.65</v>
      </c>
      <c r="Q363" t="s">
        <v>8312</v>
      </c>
      <c r="R363" t="s">
        <v>8329</v>
      </c>
      <c r="S363" s="14">
        <f t="shared" si="32"/>
        <v>40299.239953703705</v>
      </c>
      <c r="T363" s="14">
        <f t="shared" si="33"/>
        <v>40330.207638888889</v>
      </c>
      <c r="U363">
        <f t="shared" si="34"/>
        <v>31</v>
      </c>
      <c r="V363">
        <f t="shared" si="35"/>
        <v>2010</v>
      </c>
    </row>
    <row r="364" spans="1:22" ht="60" x14ac:dyDescent="0.25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30"/>
        <v>166</v>
      </c>
      <c r="P364">
        <f t="shared" si="31"/>
        <v>31.82</v>
      </c>
      <c r="Q364" t="s">
        <v>8312</v>
      </c>
      <c r="R364" t="s">
        <v>8313</v>
      </c>
      <c r="S364" s="14">
        <f t="shared" si="32"/>
        <v>41547.662997685184</v>
      </c>
      <c r="T364" s="14">
        <f t="shared" si="33"/>
        <v>41576.662997685184</v>
      </c>
      <c r="U364">
        <f t="shared" si="34"/>
        <v>29</v>
      </c>
      <c r="V364">
        <f t="shared" si="35"/>
        <v>2013</v>
      </c>
    </row>
    <row r="365" spans="1:22" ht="45" x14ac:dyDescent="0.25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30"/>
        <v>166</v>
      </c>
      <c r="P365">
        <f t="shared" si="31"/>
        <v>31.96</v>
      </c>
      <c r="Q365" t="s">
        <v>8308</v>
      </c>
      <c r="R365" t="s">
        <v>8317</v>
      </c>
      <c r="S365" s="14">
        <f t="shared" si="32"/>
        <v>42639.549479166672</v>
      </c>
      <c r="T365" s="14">
        <f t="shared" si="33"/>
        <v>42655.549479166672</v>
      </c>
      <c r="U365">
        <f t="shared" si="34"/>
        <v>16</v>
      </c>
      <c r="V365">
        <f t="shared" si="35"/>
        <v>2016</v>
      </c>
    </row>
    <row r="366" spans="1:22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30"/>
        <v>165</v>
      </c>
      <c r="P366">
        <f t="shared" si="31"/>
        <v>59.96</v>
      </c>
      <c r="Q366" t="s">
        <v>8318</v>
      </c>
      <c r="R366" t="s">
        <v>8332</v>
      </c>
      <c r="S366" s="14">
        <f t="shared" si="32"/>
        <v>41791.713252314818</v>
      </c>
      <c r="T366" s="14">
        <f t="shared" si="33"/>
        <v>41836.125</v>
      </c>
      <c r="U366">
        <f t="shared" si="34"/>
        <v>45</v>
      </c>
      <c r="V366">
        <f t="shared" si="35"/>
        <v>2014</v>
      </c>
    </row>
    <row r="367" spans="1:22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30"/>
        <v>165</v>
      </c>
      <c r="P367">
        <f t="shared" si="31"/>
        <v>81.099999999999994</v>
      </c>
      <c r="Q367" t="s">
        <v>8323</v>
      </c>
      <c r="R367" t="s">
        <v>8324</v>
      </c>
      <c r="S367" s="14">
        <f t="shared" si="32"/>
        <v>42405.67260416667</v>
      </c>
      <c r="T367" s="14">
        <f t="shared" si="33"/>
        <v>42425.67260416667</v>
      </c>
      <c r="U367">
        <f t="shared" si="34"/>
        <v>20</v>
      </c>
      <c r="V367">
        <f t="shared" si="35"/>
        <v>2016</v>
      </c>
    </row>
    <row r="368" spans="1:22" ht="45" x14ac:dyDescent="0.25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30"/>
        <v>164</v>
      </c>
      <c r="P368">
        <f t="shared" si="31"/>
        <v>70.290000000000006</v>
      </c>
      <c r="Q368" t="s">
        <v>8315</v>
      </c>
      <c r="R368" t="s">
        <v>8316</v>
      </c>
      <c r="S368" s="14">
        <f t="shared" si="32"/>
        <v>42311.711979166663</v>
      </c>
      <c r="T368" s="14">
        <f t="shared" si="33"/>
        <v>42341.708333333328</v>
      </c>
      <c r="U368">
        <f t="shared" si="34"/>
        <v>30</v>
      </c>
      <c r="V368">
        <f t="shared" si="35"/>
        <v>2015</v>
      </c>
    </row>
    <row r="369" spans="1:22" ht="60" x14ac:dyDescent="0.25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30"/>
        <v>164</v>
      </c>
      <c r="P369">
        <f t="shared" si="31"/>
        <v>10.039999999999999</v>
      </c>
      <c r="Q369" t="s">
        <v>8308</v>
      </c>
      <c r="R369" t="s">
        <v>8317</v>
      </c>
      <c r="S369" s="14">
        <f t="shared" si="32"/>
        <v>42024.86513888889</v>
      </c>
      <c r="T369" s="14">
        <f t="shared" si="33"/>
        <v>42054.86513888889</v>
      </c>
      <c r="U369">
        <f t="shared" si="34"/>
        <v>30</v>
      </c>
      <c r="V369">
        <f t="shared" si="35"/>
        <v>2015</v>
      </c>
    </row>
    <row r="370" spans="1:22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30"/>
        <v>163</v>
      </c>
      <c r="P370">
        <f t="shared" si="31"/>
        <v>34.869999999999997</v>
      </c>
      <c r="Q370" t="s">
        <v>8321</v>
      </c>
      <c r="R370" t="s">
        <v>8322</v>
      </c>
      <c r="S370" s="14">
        <f t="shared" si="32"/>
        <v>41291.661550925928</v>
      </c>
      <c r="T370" s="14">
        <f t="shared" si="33"/>
        <v>41321.661550925928</v>
      </c>
      <c r="U370">
        <f t="shared" si="34"/>
        <v>30</v>
      </c>
      <c r="V370">
        <f t="shared" si="35"/>
        <v>2013</v>
      </c>
    </row>
    <row r="371" spans="1:22" ht="60" x14ac:dyDescent="0.25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30"/>
        <v>163</v>
      </c>
      <c r="P371">
        <f t="shared" si="31"/>
        <v>95.59</v>
      </c>
      <c r="Q371" t="s">
        <v>8315</v>
      </c>
      <c r="R371" t="s">
        <v>8316</v>
      </c>
      <c r="S371" s="14">
        <f t="shared" si="32"/>
        <v>42097.786493055552</v>
      </c>
      <c r="T371" s="14">
        <f t="shared" si="33"/>
        <v>42127.952083333337</v>
      </c>
      <c r="U371">
        <f t="shared" si="34"/>
        <v>31</v>
      </c>
      <c r="V371">
        <f t="shared" si="35"/>
        <v>2015</v>
      </c>
    </row>
    <row r="372" spans="1:22" ht="60" x14ac:dyDescent="0.25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30"/>
        <v>163</v>
      </c>
      <c r="P372">
        <f t="shared" si="31"/>
        <v>58.1</v>
      </c>
      <c r="Q372" t="s">
        <v>8315</v>
      </c>
      <c r="R372" t="s">
        <v>8316</v>
      </c>
      <c r="S372" s="14">
        <f t="shared" si="32"/>
        <v>40644.159259259257</v>
      </c>
      <c r="T372" s="14">
        <f t="shared" si="33"/>
        <v>40666.165972222225</v>
      </c>
      <c r="U372">
        <f t="shared" si="34"/>
        <v>23</v>
      </c>
      <c r="V372">
        <f t="shared" si="35"/>
        <v>2011</v>
      </c>
    </row>
    <row r="373" spans="1:22" ht="60" x14ac:dyDescent="0.25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30"/>
        <v>163</v>
      </c>
      <c r="P373">
        <f t="shared" si="31"/>
        <v>27.1</v>
      </c>
      <c r="Q373" t="s">
        <v>8310</v>
      </c>
      <c r="R373" t="s">
        <v>8311</v>
      </c>
      <c r="S373" s="14">
        <f t="shared" si="32"/>
        <v>40906.787581018521</v>
      </c>
      <c r="T373" s="14">
        <f t="shared" si="33"/>
        <v>40936.787581018521</v>
      </c>
      <c r="U373">
        <f t="shared" si="34"/>
        <v>30</v>
      </c>
      <c r="V373">
        <f t="shared" si="35"/>
        <v>2011</v>
      </c>
    </row>
    <row r="374" spans="1:22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30"/>
        <v>162</v>
      </c>
      <c r="P374">
        <f t="shared" si="31"/>
        <v>62.52</v>
      </c>
      <c r="Q374" t="s">
        <v>8312</v>
      </c>
      <c r="R374" t="s">
        <v>8313</v>
      </c>
      <c r="S374" s="14">
        <f t="shared" si="32"/>
        <v>41458.867905092593</v>
      </c>
      <c r="T374" s="14">
        <f t="shared" si="33"/>
        <v>41493.867905092593</v>
      </c>
      <c r="U374">
        <f t="shared" si="34"/>
        <v>35</v>
      </c>
      <c r="V374">
        <f t="shared" si="35"/>
        <v>2013</v>
      </c>
    </row>
    <row r="375" spans="1:22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30"/>
        <v>162</v>
      </c>
      <c r="P375">
        <f t="shared" si="31"/>
        <v>39.51</v>
      </c>
      <c r="Q375" t="s">
        <v>8323</v>
      </c>
      <c r="R375" t="s">
        <v>8324</v>
      </c>
      <c r="S375" s="14">
        <f t="shared" si="32"/>
        <v>41948.56658564815</v>
      </c>
      <c r="T375" s="14">
        <f t="shared" si="33"/>
        <v>41979.25</v>
      </c>
      <c r="U375">
        <f t="shared" si="34"/>
        <v>31</v>
      </c>
      <c r="V375">
        <f t="shared" si="35"/>
        <v>2014</v>
      </c>
    </row>
    <row r="376" spans="1:22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30"/>
        <v>162</v>
      </c>
      <c r="P376">
        <f t="shared" si="31"/>
        <v>52.35</v>
      </c>
      <c r="Q376" t="s">
        <v>8315</v>
      </c>
      <c r="R376" t="s">
        <v>8316</v>
      </c>
      <c r="S376" s="14">
        <f t="shared" si="32"/>
        <v>42203.432129629626</v>
      </c>
      <c r="T376" s="14">
        <f t="shared" si="33"/>
        <v>42233.432129629626</v>
      </c>
      <c r="U376">
        <f t="shared" si="34"/>
        <v>30</v>
      </c>
      <c r="V376">
        <f t="shared" si="35"/>
        <v>2015</v>
      </c>
    </row>
    <row r="377" spans="1:22" ht="60" x14ac:dyDescent="0.25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30"/>
        <v>161</v>
      </c>
      <c r="P377">
        <f t="shared" si="31"/>
        <v>457.39</v>
      </c>
      <c r="Q377" t="s">
        <v>8308</v>
      </c>
      <c r="R377" t="s">
        <v>8309</v>
      </c>
      <c r="S377" s="14">
        <f t="shared" si="32"/>
        <v>42136.420752314814</v>
      </c>
      <c r="T377" s="14">
        <f t="shared" si="33"/>
        <v>42166.420752314814</v>
      </c>
      <c r="U377">
        <f t="shared" si="34"/>
        <v>30</v>
      </c>
      <c r="V377">
        <f t="shared" si="35"/>
        <v>2015</v>
      </c>
    </row>
    <row r="378" spans="1:22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30"/>
        <v>161</v>
      </c>
      <c r="P378">
        <f t="shared" si="31"/>
        <v>41.04</v>
      </c>
      <c r="Q378" t="s">
        <v>8312</v>
      </c>
      <c r="R378" t="s">
        <v>8320</v>
      </c>
      <c r="S378" s="14">
        <f t="shared" si="32"/>
        <v>41331.253159722226</v>
      </c>
      <c r="T378" s="14">
        <f t="shared" si="33"/>
        <v>41361.211493055554</v>
      </c>
      <c r="U378">
        <f t="shared" si="34"/>
        <v>30</v>
      </c>
      <c r="V378">
        <f t="shared" si="35"/>
        <v>2013</v>
      </c>
    </row>
    <row r="379" spans="1:22" ht="45" x14ac:dyDescent="0.25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30"/>
        <v>161</v>
      </c>
      <c r="P379">
        <f t="shared" si="31"/>
        <v>37.78</v>
      </c>
      <c r="Q379" t="s">
        <v>8323</v>
      </c>
      <c r="R379" t="s">
        <v>8324</v>
      </c>
      <c r="S379" s="14">
        <f t="shared" si="32"/>
        <v>42711.700694444444</v>
      </c>
      <c r="T379" s="14">
        <f t="shared" si="33"/>
        <v>42732.700694444444</v>
      </c>
      <c r="U379">
        <f t="shared" si="34"/>
        <v>21</v>
      </c>
      <c r="V379">
        <f t="shared" si="35"/>
        <v>2016</v>
      </c>
    </row>
    <row r="380" spans="1:22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30"/>
        <v>161</v>
      </c>
      <c r="P380">
        <f t="shared" si="31"/>
        <v>76.86</v>
      </c>
      <c r="Q380" t="s">
        <v>8312</v>
      </c>
      <c r="R380" t="s">
        <v>8313</v>
      </c>
      <c r="S380" s="14">
        <f t="shared" si="32"/>
        <v>42075.171203703707</v>
      </c>
      <c r="T380" s="14">
        <f t="shared" si="33"/>
        <v>42105.171203703707</v>
      </c>
      <c r="U380">
        <f t="shared" si="34"/>
        <v>30</v>
      </c>
      <c r="V380">
        <f t="shared" si="35"/>
        <v>2015</v>
      </c>
    </row>
    <row r="381" spans="1:22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30"/>
        <v>161</v>
      </c>
      <c r="P381">
        <f t="shared" si="31"/>
        <v>57.5</v>
      </c>
      <c r="Q381" t="s">
        <v>8315</v>
      </c>
      <c r="R381" t="s">
        <v>8316</v>
      </c>
      <c r="S381" s="14">
        <f t="shared" si="32"/>
        <v>42446.943831018521</v>
      </c>
      <c r="T381" s="14">
        <f t="shared" si="33"/>
        <v>42476.943831018521</v>
      </c>
      <c r="U381">
        <f t="shared" si="34"/>
        <v>30</v>
      </c>
      <c r="V381">
        <f t="shared" si="35"/>
        <v>2016</v>
      </c>
    </row>
    <row r="382" spans="1:22" ht="60" x14ac:dyDescent="0.25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30"/>
        <v>160</v>
      </c>
      <c r="P382">
        <f t="shared" si="31"/>
        <v>60.3</v>
      </c>
      <c r="Q382" t="s">
        <v>8315</v>
      </c>
      <c r="R382" t="s">
        <v>8316</v>
      </c>
      <c r="S382" s="14">
        <f t="shared" si="32"/>
        <v>41940.69158564815</v>
      </c>
      <c r="T382" s="14">
        <f t="shared" si="33"/>
        <v>41969.332638888889</v>
      </c>
      <c r="U382">
        <f t="shared" si="34"/>
        <v>29</v>
      </c>
      <c r="V382">
        <f t="shared" si="35"/>
        <v>2014</v>
      </c>
    </row>
    <row r="383" spans="1:22" ht="45" x14ac:dyDescent="0.25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30"/>
        <v>160</v>
      </c>
      <c r="P383">
        <f t="shared" si="31"/>
        <v>109.78</v>
      </c>
      <c r="Q383" t="s">
        <v>8318</v>
      </c>
      <c r="R383" t="s">
        <v>8332</v>
      </c>
      <c r="S383" s="14">
        <f t="shared" si="32"/>
        <v>42508.677187499998</v>
      </c>
      <c r="T383" s="14">
        <f t="shared" si="33"/>
        <v>42544.852083333331</v>
      </c>
      <c r="U383">
        <f t="shared" si="34"/>
        <v>37</v>
      </c>
      <c r="V383">
        <f t="shared" si="35"/>
        <v>2016</v>
      </c>
    </row>
    <row r="384" spans="1:22" ht="45" x14ac:dyDescent="0.25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30"/>
        <v>160</v>
      </c>
      <c r="P384">
        <f t="shared" si="31"/>
        <v>40.29</v>
      </c>
      <c r="Q384" t="s">
        <v>8315</v>
      </c>
      <c r="R384" t="s">
        <v>8316</v>
      </c>
      <c r="S384" s="14">
        <f t="shared" si="32"/>
        <v>41793.668761574074</v>
      </c>
      <c r="T384" s="14">
        <f t="shared" si="33"/>
        <v>41823.668761574074</v>
      </c>
      <c r="U384">
        <f t="shared" si="34"/>
        <v>30</v>
      </c>
      <c r="V384">
        <f t="shared" si="35"/>
        <v>2014</v>
      </c>
    </row>
    <row r="385" spans="1:22" ht="30" x14ac:dyDescent="0.25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30"/>
        <v>160</v>
      </c>
      <c r="P385">
        <f t="shared" si="31"/>
        <v>25</v>
      </c>
      <c r="Q385" t="s">
        <v>8312</v>
      </c>
      <c r="R385" t="s">
        <v>8313</v>
      </c>
      <c r="S385" s="14">
        <f t="shared" si="32"/>
        <v>41080.960243055553</v>
      </c>
      <c r="T385" s="14">
        <f t="shared" si="33"/>
        <v>41110.960243055553</v>
      </c>
      <c r="U385">
        <f t="shared" si="34"/>
        <v>30</v>
      </c>
      <c r="V385">
        <f t="shared" si="35"/>
        <v>2012</v>
      </c>
    </row>
    <row r="386" spans="1:22" ht="60" x14ac:dyDescent="0.25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36">ROUND(E386/D386*100,0)</f>
        <v>160</v>
      </c>
      <c r="P386">
        <f t="shared" si="31"/>
        <v>40</v>
      </c>
      <c r="Q386" t="s">
        <v>8315</v>
      </c>
      <c r="R386" t="s">
        <v>8316</v>
      </c>
      <c r="S386" s="14">
        <f t="shared" si="32"/>
        <v>42460.94222222222</v>
      </c>
      <c r="T386" s="14">
        <f t="shared" si="33"/>
        <v>42481.94222222222</v>
      </c>
      <c r="U386">
        <f t="shared" si="34"/>
        <v>21</v>
      </c>
      <c r="V386">
        <f t="shared" si="35"/>
        <v>2016</v>
      </c>
    </row>
    <row r="387" spans="1:22" ht="60" x14ac:dyDescent="0.25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36"/>
        <v>160</v>
      </c>
      <c r="P387">
        <f t="shared" ref="P387:P450" si="37">IFERROR(ROUND(E387/L387,2),0)</f>
        <v>4.92</v>
      </c>
      <c r="Q387" t="s">
        <v>8321</v>
      </c>
      <c r="R387" t="s">
        <v>8331</v>
      </c>
      <c r="S387" s="14">
        <f t="shared" ref="S387:S450" si="38">+(((J387/60)/60)/24)+DATE(1970,1,1)</f>
        <v>41486.424317129626</v>
      </c>
      <c r="T387" s="14">
        <f t="shared" ref="T387:T450" si="39">+(((I387/60)/60)/24)+DATE(1970,1,1)</f>
        <v>41546.424317129626</v>
      </c>
      <c r="U387">
        <f t="shared" ref="U387:U450" si="40">CEILING(T387-S387,1)</f>
        <v>60</v>
      </c>
      <c r="V387">
        <f t="shared" ref="V387:V450" si="41">YEAR(S387)</f>
        <v>2013</v>
      </c>
    </row>
    <row r="388" spans="1:22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6"/>
        <v>159</v>
      </c>
      <c r="P388">
        <f t="shared" si="37"/>
        <v>102.86</v>
      </c>
      <c r="Q388" t="s">
        <v>8323</v>
      </c>
      <c r="R388" t="s">
        <v>8324</v>
      </c>
      <c r="S388" s="14">
        <f t="shared" si="38"/>
        <v>42633.461956018517</v>
      </c>
      <c r="T388" s="14">
        <f t="shared" si="39"/>
        <v>42663.461956018517</v>
      </c>
      <c r="U388">
        <f t="shared" si="40"/>
        <v>30</v>
      </c>
      <c r="V388">
        <f t="shared" si="41"/>
        <v>2016</v>
      </c>
    </row>
    <row r="389" spans="1:22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6"/>
        <v>159</v>
      </c>
      <c r="P389">
        <f t="shared" si="37"/>
        <v>77.33</v>
      </c>
      <c r="Q389" t="s">
        <v>8308</v>
      </c>
      <c r="R389" t="s">
        <v>8335</v>
      </c>
      <c r="S389" s="14">
        <f t="shared" si="38"/>
        <v>42235.764340277776</v>
      </c>
      <c r="T389" s="14">
        <f t="shared" si="39"/>
        <v>42272.875</v>
      </c>
      <c r="U389">
        <f t="shared" si="40"/>
        <v>38</v>
      </c>
      <c r="V389">
        <f t="shared" si="41"/>
        <v>2015</v>
      </c>
    </row>
    <row r="390" spans="1:22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6"/>
        <v>159</v>
      </c>
      <c r="P390">
        <f t="shared" si="37"/>
        <v>18</v>
      </c>
      <c r="Q390" t="s">
        <v>8315</v>
      </c>
      <c r="R390" t="s">
        <v>8316</v>
      </c>
      <c r="S390" s="14">
        <f t="shared" si="38"/>
        <v>42628.650208333333</v>
      </c>
      <c r="T390" s="14">
        <f t="shared" si="39"/>
        <v>42659.650208333333</v>
      </c>
      <c r="U390">
        <f t="shared" si="40"/>
        <v>31</v>
      </c>
      <c r="V390">
        <f t="shared" si="41"/>
        <v>2016</v>
      </c>
    </row>
    <row r="391" spans="1:22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6"/>
        <v>158</v>
      </c>
      <c r="P391">
        <f t="shared" si="37"/>
        <v>68.349999999999994</v>
      </c>
      <c r="Q391" t="s">
        <v>8321</v>
      </c>
      <c r="R391" t="s">
        <v>8331</v>
      </c>
      <c r="S391" s="14">
        <f t="shared" si="38"/>
        <v>41829.502650462964</v>
      </c>
      <c r="T391" s="14">
        <f t="shared" si="39"/>
        <v>41862.502650462964</v>
      </c>
      <c r="U391">
        <f t="shared" si="40"/>
        <v>33</v>
      </c>
      <c r="V391">
        <f t="shared" si="41"/>
        <v>2014</v>
      </c>
    </row>
    <row r="392" spans="1:22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6"/>
        <v>158</v>
      </c>
      <c r="P392">
        <f t="shared" si="37"/>
        <v>38.99</v>
      </c>
      <c r="Q392" t="s">
        <v>8308</v>
      </c>
      <c r="R392" t="s">
        <v>8317</v>
      </c>
      <c r="S392" s="14">
        <f t="shared" si="38"/>
        <v>42524.105462962965</v>
      </c>
      <c r="T392" s="14">
        <f t="shared" si="39"/>
        <v>42551.416666666672</v>
      </c>
      <c r="U392">
        <f t="shared" si="40"/>
        <v>28</v>
      </c>
      <c r="V392">
        <f t="shared" si="41"/>
        <v>2016</v>
      </c>
    </row>
    <row r="393" spans="1:22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6"/>
        <v>158</v>
      </c>
      <c r="P393">
        <f t="shared" si="37"/>
        <v>158</v>
      </c>
      <c r="Q393" t="s">
        <v>8315</v>
      </c>
      <c r="R393" t="s">
        <v>8328</v>
      </c>
      <c r="S393" s="14">
        <f t="shared" si="38"/>
        <v>41996.832395833335</v>
      </c>
      <c r="T393" s="14">
        <f t="shared" si="39"/>
        <v>42056.832395833335</v>
      </c>
      <c r="U393">
        <f t="shared" si="40"/>
        <v>60</v>
      </c>
      <c r="V393">
        <f t="shared" si="41"/>
        <v>2014</v>
      </c>
    </row>
    <row r="394" spans="1:22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6"/>
        <v>158</v>
      </c>
      <c r="P394">
        <f t="shared" si="37"/>
        <v>79.099999999999994</v>
      </c>
      <c r="Q394" t="s">
        <v>8315</v>
      </c>
      <c r="R394" t="s">
        <v>8316</v>
      </c>
      <c r="S394" s="14">
        <f t="shared" si="38"/>
        <v>42121.249814814815</v>
      </c>
      <c r="T394" s="14">
        <f t="shared" si="39"/>
        <v>42142.249814814815</v>
      </c>
      <c r="U394">
        <f t="shared" si="40"/>
        <v>21</v>
      </c>
      <c r="V394">
        <f t="shared" si="41"/>
        <v>2015</v>
      </c>
    </row>
    <row r="395" spans="1:22" ht="60" x14ac:dyDescent="0.25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36"/>
        <v>157</v>
      </c>
      <c r="P395">
        <f t="shared" si="37"/>
        <v>849.67</v>
      </c>
      <c r="Q395" t="s">
        <v>8323</v>
      </c>
      <c r="R395" t="s">
        <v>8324</v>
      </c>
      <c r="S395" s="14">
        <f t="shared" si="38"/>
        <v>42415.253437499996</v>
      </c>
      <c r="T395" s="14">
        <f t="shared" si="39"/>
        <v>42445.211770833332</v>
      </c>
      <c r="U395">
        <f t="shared" si="40"/>
        <v>30</v>
      </c>
      <c r="V395">
        <f t="shared" si="41"/>
        <v>2016</v>
      </c>
    </row>
    <row r="396" spans="1:22" ht="60" x14ac:dyDescent="0.25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36"/>
        <v>157</v>
      </c>
      <c r="P396">
        <f t="shared" si="37"/>
        <v>87.69</v>
      </c>
      <c r="Q396" t="s">
        <v>8318</v>
      </c>
      <c r="R396" t="s">
        <v>8330</v>
      </c>
      <c r="S396" s="14">
        <f t="shared" si="38"/>
        <v>42759.244166666671</v>
      </c>
      <c r="T396" s="14">
        <f t="shared" si="39"/>
        <v>42793.084027777775</v>
      </c>
      <c r="U396">
        <f t="shared" si="40"/>
        <v>34</v>
      </c>
      <c r="V396">
        <f t="shared" si="41"/>
        <v>2017</v>
      </c>
    </row>
    <row r="397" spans="1:22" ht="60" x14ac:dyDescent="0.25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36"/>
        <v>157</v>
      </c>
      <c r="P397">
        <f t="shared" si="37"/>
        <v>67.97</v>
      </c>
      <c r="Q397" t="s">
        <v>8310</v>
      </c>
      <c r="R397" t="s">
        <v>8311</v>
      </c>
      <c r="S397" s="14">
        <f t="shared" si="38"/>
        <v>41561.807349537034</v>
      </c>
      <c r="T397" s="14">
        <f t="shared" si="39"/>
        <v>41591.849016203705</v>
      </c>
      <c r="U397">
        <f t="shared" si="40"/>
        <v>31</v>
      </c>
      <c r="V397">
        <f t="shared" si="41"/>
        <v>2013</v>
      </c>
    </row>
    <row r="398" spans="1:22" ht="45" x14ac:dyDescent="0.25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36"/>
        <v>157</v>
      </c>
      <c r="P398">
        <f t="shared" si="37"/>
        <v>146.69</v>
      </c>
      <c r="Q398" t="s">
        <v>8315</v>
      </c>
      <c r="R398" t="s">
        <v>8328</v>
      </c>
      <c r="S398" s="14">
        <f t="shared" si="38"/>
        <v>42146.836215277777</v>
      </c>
      <c r="T398" s="14">
        <f t="shared" si="39"/>
        <v>42176.836215277777</v>
      </c>
      <c r="U398">
        <f t="shared" si="40"/>
        <v>30</v>
      </c>
      <c r="V398">
        <f t="shared" si="41"/>
        <v>2015</v>
      </c>
    </row>
    <row r="399" spans="1:22" ht="60" x14ac:dyDescent="0.25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36"/>
        <v>157</v>
      </c>
      <c r="P399">
        <f t="shared" si="37"/>
        <v>36.97</v>
      </c>
      <c r="Q399" t="s">
        <v>8308</v>
      </c>
      <c r="R399" t="s">
        <v>8309</v>
      </c>
      <c r="S399" s="14">
        <f t="shared" si="38"/>
        <v>41871.845601851855</v>
      </c>
      <c r="T399" s="14">
        <f t="shared" si="39"/>
        <v>41913</v>
      </c>
      <c r="U399">
        <f t="shared" si="40"/>
        <v>42</v>
      </c>
      <c r="V399">
        <f t="shared" si="41"/>
        <v>2014</v>
      </c>
    </row>
    <row r="400" spans="1:22" ht="60" x14ac:dyDescent="0.25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36"/>
        <v>157</v>
      </c>
      <c r="P400">
        <f t="shared" si="37"/>
        <v>37.67</v>
      </c>
      <c r="Q400" t="s">
        <v>8312</v>
      </c>
      <c r="R400" t="s">
        <v>8329</v>
      </c>
      <c r="S400" s="14">
        <f t="shared" si="38"/>
        <v>41037.551585648151</v>
      </c>
      <c r="T400" s="14">
        <f t="shared" si="39"/>
        <v>41067.551585648151</v>
      </c>
      <c r="U400">
        <f t="shared" si="40"/>
        <v>30</v>
      </c>
      <c r="V400">
        <f t="shared" si="41"/>
        <v>2012</v>
      </c>
    </row>
    <row r="401" spans="1:22" ht="60" x14ac:dyDescent="0.25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36"/>
        <v>156</v>
      </c>
      <c r="P401">
        <f t="shared" si="37"/>
        <v>54.75</v>
      </c>
      <c r="Q401" t="s">
        <v>8318</v>
      </c>
      <c r="R401" t="s">
        <v>8330</v>
      </c>
      <c r="S401" s="14">
        <f t="shared" si="38"/>
        <v>41744.590682870366</v>
      </c>
      <c r="T401" s="14">
        <f t="shared" si="39"/>
        <v>41789.590682870366</v>
      </c>
      <c r="U401">
        <f t="shared" si="40"/>
        <v>45</v>
      </c>
      <c r="V401">
        <f t="shared" si="41"/>
        <v>2014</v>
      </c>
    </row>
    <row r="402" spans="1:22" ht="60" x14ac:dyDescent="0.25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36"/>
        <v>156</v>
      </c>
      <c r="P402">
        <f t="shared" si="37"/>
        <v>117.23</v>
      </c>
      <c r="Q402" t="s">
        <v>8312</v>
      </c>
      <c r="R402" t="s">
        <v>8313</v>
      </c>
      <c r="S402" s="14">
        <f t="shared" si="38"/>
        <v>41164.859502314815</v>
      </c>
      <c r="T402" s="14">
        <f t="shared" si="39"/>
        <v>41194.859502314815</v>
      </c>
      <c r="U402">
        <f t="shared" si="40"/>
        <v>30</v>
      </c>
      <c r="V402">
        <f t="shared" si="41"/>
        <v>2012</v>
      </c>
    </row>
    <row r="403" spans="1:22" ht="45" x14ac:dyDescent="0.25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36"/>
        <v>156</v>
      </c>
      <c r="P403">
        <f t="shared" si="37"/>
        <v>38.28</v>
      </c>
      <c r="Q403" t="s">
        <v>8315</v>
      </c>
      <c r="R403" t="s">
        <v>8316</v>
      </c>
      <c r="S403" s="14">
        <f t="shared" si="38"/>
        <v>42243.6252662037</v>
      </c>
      <c r="T403" s="14">
        <f t="shared" si="39"/>
        <v>42278.6252662037</v>
      </c>
      <c r="U403">
        <f t="shared" si="40"/>
        <v>35</v>
      </c>
      <c r="V403">
        <f t="shared" si="41"/>
        <v>2015</v>
      </c>
    </row>
    <row r="404" spans="1:22" ht="60" x14ac:dyDescent="0.25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36"/>
        <v>156</v>
      </c>
      <c r="P404">
        <f t="shared" si="37"/>
        <v>55.22</v>
      </c>
      <c r="Q404" t="s">
        <v>8318</v>
      </c>
      <c r="R404" t="s">
        <v>8330</v>
      </c>
      <c r="S404" s="14">
        <f t="shared" si="38"/>
        <v>40969.912372685183</v>
      </c>
      <c r="T404" s="14">
        <f t="shared" si="39"/>
        <v>41004.290972222225</v>
      </c>
      <c r="U404">
        <f t="shared" si="40"/>
        <v>35</v>
      </c>
      <c r="V404">
        <f t="shared" si="41"/>
        <v>2012</v>
      </c>
    </row>
    <row r="405" spans="1:22" ht="60" x14ac:dyDescent="0.25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36"/>
        <v>156</v>
      </c>
      <c r="P405">
        <f t="shared" si="37"/>
        <v>36.53</v>
      </c>
      <c r="Q405" t="s">
        <v>8321</v>
      </c>
      <c r="R405" t="s">
        <v>8331</v>
      </c>
      <c r="S405" s="14">
        <f t="shared" si="38"/>
        <v>41247.020243055551</v>
      </c>
      <c r="T405" s="14">
        <f t="shared" si="39"/>
        <v>41288.888888888891</v>
      </c>
      <c r="U405">
        <f t="shared" si="40"/>
        <v>42</v>
      </c>
      <c r="V405">
        <f t="shared" si="41"/>
        <v>2012</v>
      </c>
    </row>
    <row r="406" spans="1:22" ht="45" x14ac:dyDescent="0.2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36"/>
        <v>156</v>
      </c>
      <c r="P406">
        <f t="shared" si="37"/>
        <v>38.880000000000003</v>
      </c>
      <c r="Q406" t="s">
        <v>8312</v>
      </c>
      <c r="R406" t="s">
        <v>8334</v>
      </c>
      <c r="S406" s="14">
        <f t="shared" si="38"/>
        <v>41113.199155092596</v>
      </c>
      <c r="T406" s="14">
        <f t="shared" si="39"/>
        <v>41173.199155092596</v>
      </c>
      <c r="U406">
        <f t="shared" si="40"/>
        <v>60</v>
      </c>
      <c r="V406">
        <f t="shared" si="41"/>
        <v>2012</v>
      </c>
    </row>
    <row r="407" spans="1:22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6"/>
        <v>156</v>
      </c>
      <c r="P407">
        <f t="shared" si="37"/>
        <v>54.15</v>
      </c>
      <c r="Q407" t="s">
        <v>8312</v>
      </c>
      <c r="R407" t="s">
        <v>8334</v>
      </c>
      <c r="S407" s="14">
        <f t="shared" si="38"/>
        <v>41930.975601851853</v>
      </c>
      <c r="T407" s="14">
        <f t="shared" si="39"/>
        <v>41961.017268518524</v>
      </c>
      <c r="U407">
        <f t="shared" si="40"/>
        <v>31</v>
      </c>
      <c r="V407">
        <f t="shared" si="41"/>
        <v>2014</v>
      </c>
    </row>
    <row r="408" spans="1:22" ht="45" x14ac:dyDescent="0.25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36"/>
        <v>156</v>
      </c>
      <c r="P408">
        <f t="shared" si="37"/>
        <v>51.92</v>
      </c>
      <c r="Q408" t="s">
        <v>8315</v>
      </c>
      <c r="R408" t="s">
        <v>8316</v>
      </c>
      <c r="S408" s="14">
        <f t="shared" si="38"/>
        <v>42360.887835648144</v>
      </c>
      <c r="T408" s="14">
        <f t="shared" si="39"/>
        <v>42390.887835648144</v>
      </c>
      <c r="U408">
        <f t="shared" si="40"/>
        <v>30</v>
      </c>
      <c r="V408">
        <f t="shared" si="41"/>
        <v>2015</v>
      </c>
    </row>
    <row r="409" spans="1:22" ht="30" x14ac:dyDescent="0.25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36"/>
        <v>156</v>
      </c>
      <c r="P409">
        <f t="shared" si="37"/>
        <v>26.06</v>
      </c>
      <c r="Q409" t="s">
        <v>8312</v>
      </c>
      <c r="R409" t="s">
        <v>8325</v>
      </c>
      <c r="S409" s="14">
        <f t="shared" si="38"/>
        <v>40958.717268518521</v>
      </c>
      <c r="T409" s="14">
        <f t="shared" si="39"/>
        <v>40981.290972222225</v>
      </c>
      <c r="U409">
        <f t="shared" si="40"/>
        <v>23</v>
      </c>
      <c r="V409">
        <f t="shared" si="41"/>
        <v>2012</v>
      </c>
    </row>
    <row r="410" spans="1:22" ht="60" x14ac:dyDescent="0.25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36"/>
        <v>156</v>
      </c>
      <c r="P410">
        <f t="shared" si="37"/>
        <v>28.68</v>
      </c>
      <c r="Q410" t="s">
        <v>8312</v>
      </c>
      <c r="R410" t="s">
        <v>8313</v>
      </c>
      <c r="S410" s="14">
        <f t="shared" si="38"/>
        <v>41120.882881944446</v>
      </c>
      <c r="T410" s="14">
        <f t="shared" si="39"/>
        <v>41128.709027777775</v>
      </c>
      <c r="U410">
        <f t="shared" si="40"/>
        <v>8</v>
      </c>
      <c r="V410">
        <f t="shared" si="41"/>
        <v>2012</v>
      </c>
    </row>
    <row r="411" spans="1:22" ht="60" x14ac:dyDescent="0.25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36"/>
        <v>156</v>
      </c>
      <c r="P411">
        <f t="shared" si="37"/>
        <v>30.08</v>
      </c>
      <c r="Q411" t="s">
        <v>8312</v>
      </c>
      <c r="R411" t="s">
        <v>8334</v>
      </c>
      <c r="S411" s="14">
        <f t="shared" si="38"/>
        <v>40514.107615740737</v>
      </c>
      <c r="T411" s="14">
        <f t="shared" si="39"/>
        <v>40545.125</v>
      </c>
      <c r="U411">
        <f t="shared" si="40"/>
        <v>32</v>
      </c>
      <c r="V411">
        <f t="shared" si="41"/>
        <v>2010</v>
      </c>
    </row>
    <row r="412" spans="1:22" ht="45" x14ac:dyDescent="0.25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36"/>
        <v>155</v>
      </c>
      <c r="P412">
        <f t="shared" si="37"/>
        <v>82.96</v>
      </c>
      <c r="Q412" t="s">
        <v>8312</v>
      </c>
      <c r="R412" t="s">
        <v>8313</v>
      </c>
      <c r="S412" s="14">
        <f t="shared" si="38"/>
        <v>41116.690104166664</v>
      </c>
      <c r="T412" s="14">
        <f t="shared" si="39"/>
        <v>41151.690104166664</v>
      </c>
      <c r="U412">
        <f t="shared" si="40"/>
        <v>35</v>
      </c>
      <c r="V412">
        <f t="shared" si="41"/>
        <v>2012</v>
      </c>
    </row>
    <row r="413" spans="1:22" ht="60" x14ac:dyDescent="0.25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36"/>
        <v>155</v>
      </c>
      <c r="P413">
        <f t="shared" si="37"/>
        <v>207.07</v>
      </c>
      <c r="Q413" t="s">
        <v>8323</v>
      </c>
      <c r="R413" t="s">
        <v>8324</v>
      </c>
      <c r="S413" s="14">
        <f t="shared" si="38"/>
        <v>42423.709074074075</v>
      </c>
      <c r="T413" s="14">
        <f t="shared" si="39"/>
        <v>42453.667407407411</v>
      </c>
      <c r="U413">
        <f t="shared" si="40"/>
        <v>30</v>
      </c>
      <c r="V413">
        <f t="shared" si="41"/>
        <v>2016</v>
      </c>
    </row>
    <row r="414" spans="1:22" ht="60" x14ac:dyDescent="0.25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36"/>
        <v>155</v>
      </c>
      <c r="P414">
        <f t="shared" si="37"/>
        <v>112.02</v>
      </c>
      <c r="Q414" t="s">
        <v>8312</v>
      </c>
      <c r="R414" t="s">
        <v>8313</v>
      </c>
      <c r="S414" s="14">
        <f t="shared" si="38"/>
        <v>41135.699687500004</v>
      </c>
      <c r="T414" s="14">
        <f t="shared" si="39"/>
        <v>41163.699687500004</v>
      </c>
      <c r="U414">
        <f t="shared" si="40"/>
        <v>28</v>
      </c>
      <c r="V414">
        <f t="shared" si="41"/>
        <v>2012</v>
      </c>
    </row>
    <row r="415" spans="1:22" ht="60" x14ac:dyDescent="0.25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36"/>
        <v>155</v>
      </c>
      <c r="P415">
        <f t="shared" si="37"/>
        <v>53.01</v>
      </c>
      <c r="Q415" t="s">
        <v>8312</v>
      </c>
      <c r="R415" t="s">
        <v>8313</v>
      </c>
      <c r="S415" s="14">
        <f t="shared" si="38"/>
        <v>41786.555162037039</v>
      </c>
      <c r="T415" s="14">
        <f t="shared" si="39"/>
        <v>41815.083333333336</v>
      </c>
      <c r="U415">
        <f t="shared" si="40"/>
        <v>29</v>
      </c>
      <c r="V415">
        <f t="shared" si="41"/>
        <v>2014</v>
      </c>
    </row>
    <row r="416" spans="1:22" ht="45" x14ac:dyDescent="0.25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36"/>
        <v>155</v>
      </c>
      <c r="P416">
        <f t="shared" si="37"/>
        <v>46.67</v>
      </c>
      <c r="Q416" t="s">
        <v>8312</v>
      </c>
      <c r="R416" t="s">
        <v>8333</v>
      </c>
      <c r="S416" s="14">
        <f t="shared" si="38"/>
        <v>42452.827743055561</v>
      </c>
      <c r="T416" s="14">
        <f t="shared" si="39"/>
        <v>42485.207638888889</v>
      </c>
      <c r="U416">
        <f t="shared" si="40"/>
        <v>33</v>
      </c>
      <c r="V416">
        <f t="shared" si="41"/>
        <v>2016</v>
      </c>
    </row>
    <row r="417" spans="1:22" ht="45" x14ac:dyDescent="0.25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36"/>
        <v>155</v>
      </c>
      <c r="P417">
        <f t="shared" si="37"/>
        <v>102.08</v>
      </c>
      <c r="Q417" t="s">
        <v>8318</v>
      </c>
      <c r="R417" t="s">
        <v>8319</v>
      </c>
      <c r="S417" s="14">
        <f t="shared" si="38"/>
        <v>42125.333182870367</v>
      </c>
      <c r="T417" s="14">
        <f t="shared" si="39"/>
        <v>42155.333182870367</v>
      </c>
      <c r="U417">
        <f t="shared" si="40"/>
        <v>30</v>
      </c>
      <c r="V417">
        <f t="shared" si="41"/>
        <v>2015</v>
      </c>
    </row>
    <row r="418" spans="1:22" ht="45" x14ac:dyDescent="0.25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36"/>
        <v>155</v>
      </c>
      <c r="P418">
        <f t="shared" si="37"/>
        <v>83.14</v>
      </c>
      <c r="Q418" t="s">
        <v>8315</v>
      </c>
      <c r="R418" t="s">
        <v>8316</v>
      </c>
      <c r="S418" s="14">
        <f t="shared" si="38"/>
        <v>42126.87501157407</v>
      </c>
      <c r="T418" s="14">
        <f t="shared" si="39"/>
        <v>42158.290972222225</v>
      </c>
      <c r="U418">
        <f t="shared" si="40"/>
        <v>32</v>
      </c>
      <c r="V418">
        <f t="shared" si="41"/>
        <v>2015</v>
      </c>
    </row>
    <row r="419" spans="1:22" ht="60" x14ac:dyDescent="0.25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36"/>
        <v>155</v>
      </c>
      <c r="P419">
        <f t="shared" si="37"/>
        <v>96.71</v>
      </c>
      <c r="Q419" t="s">
        <v>8318</v>
      </c>
      <c r="R419" t="s">
        <v>8319</v>
      </c>
      <c r="S419" s="14">
        <f t="shared" si="38"/>
        <v>41311.799513888887</v>
      </c>
      <c r="T419" s="14">
        <f t="shared" si="39"/>
        <v>41336.799513888887</v>
      </c>
      <c r="U419">
        <f t="shared" si="40"/>
        <v>25</v>
      </c>
      <c r="V419">
        <f t="shared" si="41"/>
        <v>2013</v>
      </c>
    </row>
    <row r="420" spans="1:22" ht="60" x14ac:dyDescent="0.25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36"/>
        <v>155</v>
      </c>
      <c r="P420">
        <f t="shared" si="37"/>
        <v>69.27</v>
      </c>
      <c r="Q420" t="s">
        <v>8326</v>
      </c>
      <c r="R420" t="s">
        <v>8327</v>
      </c>
      <c r="S420" s="14">
        <f t="shared" si="38"/>
        <v>42738.692233796297</v>
      </c>
      <c r="T420" s="14">
        <f t="shared" si="39"/>
        <v>42768.692233796297</v>
      </c>
      <c r="U420">
        <f t="shared" si="40"/>
        <v>30</v>
      </c>
      <c r="V420">
        <f t="shared" si="41"/>
        <v>2017</v>
      </c>
    </row>
    <row r="421" spans="1:22" ht="45" x14ac:dyDescent="0.25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36"/>
        <v>155</v>
      </c>
      <c r="P421">
        <f t="shared" si="37"/>
        <v>39.74</v>
      </c>
      <c r="Q421" t="s">
        <v>8315</v>
      </c>
      <c r="R421" t="s">
        <v>8316</v>
      </c>
      <c r="S421" s="14">
        <f t="shared" si="38"/>
        <v>41988.617083333331</v>
      </c>
      <c r="T421" s="14">
        <f t="shared" si="39"/>
        <v>42048.617083333331</v>
      </c>
      <c r="U421">
        <f t="shared" si="40"/>
        <v>60</v>
      </c>
      <c r="V421">
        <f t="shared" si="41"/>
        <v>2014</v>
      </c>
    </row>
    <row r="422" spans="1:22" ht="45" x14ac:dyDescent="0.25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36"/>
        <v>155</v>
      </c>
      <c r="P422">
        <f t="shared" si="37"/>
        <v>102.11</v>
      </c>
      <c r="Q422" t="s">
        <v>8318</v>
      </c>
      <c r="R422" t="s">
        <v>8332</v>
      </c>
      <c r="S422" s="14">
        <f t="shared" si="38"/>
        <v>41828.515555555554</v>
      </c>
      <c r="T422" s="14">
        <f t="shared" si="39"/>
        <v>41868.515555555554</v>
      </c>
      <c r="U422">
        <f t="shared" si="40"/>
        <v>40</v>
      </c>
      <c r="V422">
        <f t="shared" si="41"/>
        <v>2014</v>
      </c>
    </row>
    <row r="423" spans="1:22" ht="30" x14ac:dyDescent="0.25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36"/>
        <v>155</v>
      </c>
      <c r="P423">
        <f t="shared" si="37"/>
        <v>51.67</v>
      </c>
      <c r="Q423" t="s">
        <v>8323</v>
      </c>
      <c r="R423" t="s">
        <v>8324</v>
      </c>
      <c r="S423" s="14">
        <f t="shared" si="38"/>
        <v>42209.567824074074</v>
      </c>
      <c r="T423" s="14">
        <f t="shared" si="39"/>
        <v>42259.567824074074</v>
      </c>
      <c r="U423">
        <f t="shared" si="40"/>
        <v>50</v>
      </c>
      <c r="V423">
        <f t="shared" si="41"/>
        <v>2015</v>
      </c>
    </row>
    <row r="424" spans="1:22" ht="30" x14ac:dyDescent="0.25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36"/>
        <v>154</v>
      </c>
      <c r="P424">
        <f t="shared" si="37"/>
        <v>84.87</v>
      </c>
      <c r="Q424" t="s">
        <v>8315</v>
      </c>
      <c r="R424" t="s">
        <v>8328</v>
      </c>
      <c r="S424" s="14">
        <f t="shared" si="38"/>
        <v>41828.229490740741</v>
      </c>
      <c r="T424" s="14">
        <f t="shared" si="39"/>
        <v>41860.083333333336</v>
      </c>
      <c r="U424">
        <f t="shared" si="40"/>
        <v>32</v>
      </c>
      <c r="V424">
        <f t="shared" si="41"/>
        <v>2014</v>
      </c>
    </row>
    <row r="425" spans="1:22" ht="45" x14ac:dyDescent="0.25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36"/>
        <v>154</v>
      </c>
      <c r="P425">
        <f t="shared" si="37"/>
        <v>106.5</v>
      </c>
      <c r="Q425" t="s">
        <v>8315</v>
      </c>
      <c r="R425" t="s">
        <v>8316</v>
      </c>
      <c r="S425" s="14">
        <f t="shared" si="38"/>
        <v>42284.500104166669</v>
      </c>
      <c r="T425" s="14">
        <f t="shared" si="39"/>
        <v>42314.541770833333</v>
      </c>
      <c r="U425">
        <f t="shared" si="40"/>
        <v>31</v>
      </c>
      <c r="V425">
        <f t="shared" si="41"/>
        <v>2015</v>
      </c>
    </row>
    <row r="426" spans="1:22" ht="45" x14ac:dyDescent="0.25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36"/>
        <v>154</v>
      </c>
      <c r="P426">
        <f t="shared" si="37"/>
        <v>70.58</v>
      </c>
      <c r="Q426" t="s">
        <v>8312</v>
      </c>
      <c r="R426" t="s">
        <v>8313</v>
      </c>
      <c r="S426" s="14">
        <f t="shared" si="38"/>
        <v>41600.538657407407</v>
      </c>
      <c r="T426" s="14">
        <f t="shared" si="39"/>
        <v>41645.538657407407</v>
      </c>
      <c r="U426">
        <f t="shared" si="40"/>
        <v>45</v>
      </c>
      <c r="V426">
        <f t="shared" si="41"/>
        <v>2013</v>
      </c>
    </row>
    <row r="427" spans="1:22" ht="60" x14ac:dyDescent="0.25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36"/>
        <v>154</v>
      </c>
      <c r="P427">
        <f t="shared" si="37"/>
        <v>110.87</v>
      </c>
      <c r="Q427" t="s">
        <v>8315</v>
      </c>
      <c r="R427" t="s">
        <v>8316</v>
      </c>
      <c r="S427" s="14">
        <f t="shared" si="38"/>
        <v>42134.172071759262</v>
      </c>
      <c r="T427" s="14">
        <f t="shared" si="39"/>
        <v>42155.290972222225</v>
      </c>
      <c r="U427">
        <f t="shared" si="40"/>
        <v>22</v>
      </c>
      <c r="V427">
        <f t="shared" si="41"/>
        <v>2015</v>
      </c>
    </row>
    <row r="428" spans="1:22" ht="45" x14ac:dyDescent="0.25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36"/>
        <v>154</v>
      </c>
      <c r="P428">
        <f t="shared" si="37"/>
        <v>28.1</v>
      </c>
      <c r="Q428" t="s">
        <v>8310</v>
      </c>
      <c r="R428" t="s">
        <v>8311</v>
      </c>
      <c r="S428" s="14">
        <f t="shared" si="38"/>
        <v>41926.585162037038</v>
      </c>
      <c r="T428" s="14">
        <f t="shared" si="39"/>
        <v>41961</v>
      </c>
      <c r="U428">
        <f t="shared" si="40"/>
        <v>35</v>
      </c>
      <c r="V428">
        <f t="shared" si="41"/>
        <v>2014</v>
      </c>
    </row>
    <row r="429" spans="1:22" ht="60" x14ac:dyDescent="0.25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36"/>
        <v>154</v>
      </c>
      <c r="P429">
        <f t="shared" si="37"/>
        <v>48.06</v>
      </c>
      <c r="Q429" t="s">
        <v>8310</v>
      </c>
      <c r="R429" t="s">
        <v>8311</v>
      </c>
      <c r="S429" s="14">
        <f t="shared" si="38"/>
        <v>42020.806701388887</v>
      </c>
      <c r="T429" s="14">
        <f t="shared" si="39"/>
        <v>42039.166666666672</v>
      </c>
      <c r="U429">
        <f t="shared" si="40"/>
        <v>19</v>
      </c>
      <c r="V429">
        <f t="shared" si="41"/>
        <v>2015</v>
      </c>
    </row>
    <row r="430" spans="1:22" ht="60" x14ac:dyDescent="0.25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36"/>
        <v>153</v>
      </c>
      <c r="P430">
        <f t="shared" si="37"/>
        <v>324.69</v>
      </c>
      <c r="Q430" t="s">
        <v>8308</v>
      </c>
      <c r="R430" t="s">
        <v>8309</v>
      </c>
      <c r="S430" s="14">
        <f t="shared" si="38"/>
        <v>42087.668032407411</v>
      </c>
      <c r="T430" s="14">
        <f t="shared" si="39"/>
        <v>42132.668032407411</v>
      </c>
      <c r="U430">
        <f t="shared" si="40"/>
        <v>45</v>
      </c>
      <c r="V430">
        <f t="shared" si="41"/>
        <v>2015</v>
      </c>
    </row>
    <row r="431" spans="1:22" ht="45" x14ac:dyDescent="0.25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36"/>
        <v>153</v>
      </c>
      <c r="P431">
        <f t="shared" si="37"/>
        <v>138.49</v>
      </c>
      <c r="Q431" t="s">
        <v>8308</v>
      </c>
      <c r="R431" t="s">
        <v>8309</v>
      </c>
      <c r="S431" s="14">
        <f t="shared" si="38"/>
        <v>41351.76090277778</v>
      </c>
      <c r="T431" s="14">
        <f t="shared" si="39"/>
        <v>41381.76090277778</v>
      </c>
      <c r="U431">
        <f t="shared" si="40"/>
        <v>30</v>
      </c>
      <c r="V431">
        <f t="shared" si="41"/>
        <v>2013</v>
      </c>
    </row>
    <row r="432" spans="1:22" ht="45" x14ac:dyDescent="0.25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36"/>
        <v>153</v>
      </c>
      <c r="P432">
        <f t="shared" si="37"/>
        <v>135.59</v>
      </c>
      <c r="Q432" t="s">
        <v>8310</v>
      </c>
      <c r="R432" t="s">
        <v>8311</v>
      </c>
      <c r="S432" s="14">
        <f t="shared" si="38"/>
        <v>42062.022118055553</v>
      </c>
      <c r="T432" s="14">
        <f t="shared" si="39"/>
        <v>42091.980451388896</v>
      </c>
      <c r="U432">
        <f t="shared" si="40"/>
        <v>30</v>
      </c>
      <c r="V432">
        <f t="shared" si="41"/>
        <v>2015</v>
      </c>
    </row>
    <row r="433" spans="1:22" ht="60" x14ac:dyDescent="0.25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36"/>
        <v>153</v>
      </c>
      <c r="P433">
        <f t="shared" si="37"/>
        <v>70.459999999999994</v>
      </c>
      <c r="Q433" t="s">
        <v>8315</v>
      </c>
      <c r="R433" t="s">
        <v>8316</v>
      </c>
      <c r="S433" s="14">
        <f t="shared" si="38"/>
        <v>42034.928252314814</v>
      </c>
      <c r="T433" s="14">
        <f t="shared" si="39"/>
        <v>42090</v>
      </c>
      <c r="U433">
        <f t="shared" si="40"/>
        <v>56</v>
      </c>
      <c r="V433">
        <f t="shared" si="41"/>
        <v>2015</v>
      </c>
    </row>
    <row r="434" spans="1:22" ht="45" x14ac:dyDescent="0.25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36"/>
        <v>153</v>
      </c>
      <c r="P434">
        <f t="shared" si="37"/>
        <v>57.54</v>
      </c>
      <c r="Q434" t="s">
        <v>8318</v>
      </c>
      <c r="R434" t="s">
        <v>8330</v>
      </c>
      <c r="S434" s="14">
        <f t="shared" si="38"/>
        <v>40637.866550925923</v>
      </c>
      <c r="T434" s="14">
        <f t="shared" si="39"/>
        <v>40688.166666666664</v>
      </c>
      <c r="U434">
        <f t="shared" si="40"/>
        <v>51</v>
      </c>
      <c r="V434">
        <f t="shared" si="41"/>
        <v>2011</v>
      </c>
    </row>
    <row r="435" spans="1:22" ht="60" x14ac:dyDescent="0.25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36"/>
        <v>153</v>
      </c>
      <c r="P435">
        <f t="shared" si="37"/>
        <v>57.77</v>
      </c>
      <c r="Q435" t="s">
        <v>8310</v>
      </c>
      <c r="R435" t="s">
        <v>8311</v>
      </c>
      <c r="S435" s="14">
        <f t="shared" si="38"/>
        <v>42773.005243055552</v>
      </c>
      <c r="T435" s="14">
        <f t="shared" si="39"/>
        <v>42787.005243055552</v>
      </c>
      <c r="U435">
        <f t="shared" si="40"/>
        <v>14</v>
      </c>
      <c r="V435">
        <f t="shared" si="41"/>
        <v>2017</v>
      </c>
    </row>
    <row r="436" spans="1:22" ht="60" x14ac:dyDescent="0.25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36"/>
        <v>153</v>
      </c>
      <c r="P436">
        <f t="shared" si="37"/>
        <v>143.1</v>
      </c>
      <c r="Q436" t="s">
        <v>8315</v>
      </c>
      <c r="R436" t="s">
        <v>8316</v>
      </c>
      <c r="S436" s="14">
        <f t="shared" si="38"/>
        <v>42429.991724537031</v>
      </c>
      <c r="T436" s="14">
        <f t="shared" si="39"/>
        <v>42459.950057870374</v>
      </c>
      <c r="U436">
        <f t="shared" si="40"/>
        <v>30</v>
      </c>
      <c r="V436">
        <f t="shared" si="41"/>
        <v>2016</v>
      </c>
    </row>
    <row r="437" spans="1:22" ht="60" x14ac:dyDescent="0.25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36"/>
        <v>153</v>
      </c>
      <c r="P437">
        <f t="shared" si="37"/>
        <v>109.57</v>
      </c>
      <c r="Q437" t="s">
        <v>8315</v>
      </c>
      <c r="R437" t="s">
        <v>8316</v>
      </c>
      <c r="S437" s="14">
        <f t="shared" si="38"/>
        <v>42513.110787037032</v>
      </c>
      <c r="T437" s="14">
        <f t="shared" si="39"/>
        <v>42534.708333333328</v>
      </c>
      <c r="U437">
        <f t="shared" si="40"/>
        <v>22</v>
      </c>
      <c r="V437">
        <f t="shared" si="41"/>
        <v>2016</v>
      </c>
    </row>
    <row r="438" spans="1:22" ht="60" x14ac:dyDescent="0.25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36"/>
        <v>153</v>
      </c>
      <c r="P438">
        <f t="shared" si="37"/>
        <v>41.41</v>
      </c>
      <c r="Q438" t="s">
        <v>8315</v>
      </c>
      <c r="R438" t="s">
        <v>8316</v>
      </c>
      <c r="S438" s="14">
        <f t="shared" si="38"/>
        <v>41820.639189814814</v>
      </c>
      <c r="T438" s="14">
        <f t="shared" si="39"/>
        <v>41843.165972222225</v>
      </c>
      <c r="U438">
        <f t="shared" si="40"/>
        <v>23</v>
      </c>
      <c r="V438">
        <f t="shared" si="41"/>
        <v>2014</v>
      </c>
    </row>
    <row r="439" spans="1:22" ht="60" x14ac:dyDescent="0.25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36"/>
        <v>153</v>
      </c>
      <c r="P439">
        <f t="shared" si="37"/>
        <v>30.67</v>
      </c>
      <c r="Q439" t="s">
        <v>8318</v>
      </c>
      <c r="R439" t="s">
        <v>8319</v>
      </c>
      <c r="S439" s="14">
        <f t="shared" si="38"/>
        <v>40844.691643518519</v>
      </c>
      <c r="T439" s="14">
        <f t="shared" si="39"/>
        <v>40904.733310185184</v>
      </c>
      <c r="U439">
        <f t="shared" si="40"/>
        <v>61</v>
      </c>
      <c r="V439">
        <f t="shared" si="41"/>
        <v>2011</v>
      </c>
    </row>
    <row r="440" spans="1:22" ht="60" x14ac:dyDescent="0.25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36"/>
        <v>153</v>
      </c>
      <c r="P440">
        <f t="shared" si="37"/>
        <v>13.53</v>
      </c>
      <c r="Q440" t="s">
        <v>8315</v>
      </c>
      <c r="R440" t="s">
        <v>8316</v>
      </c>
      <c r="S440" s="14">
        <f t="shared" si="38"/>
        <v>42328.727141203708</v>
      </c>
      <c r="T440" s="14">
        <f t="shared" si="39"/>
        <v>42358.499305555553</v>
      </c>
      <c r="U440">
        <f t="shared" si="40"/>
        <v>30</v>
      </c>
      <c r="V440">
        <f t="shared" si="41"/>
        <v>2015</v>
      </c>
    </row>
    <row r="441" spans="1:22" ht="45" x14ac:dyDescent="0.25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36"/>
        <v>152</v>
      </c>
      <c r="P441">
        <f t="shared" si="37"/>
        <v>64.25</v>
      </c>
      <c r="Q441" t="s">
        <v>8312</v>
      </c>
      <c r="R441" t="s">
        <v>8313</v>
      </c>
      <c r="S441" s="14">
        <f t="shared" si="38"/>
        <v>41767.656863425924</v>
      </c>
      <c r="T441" s="14">
        <f t="shared" si="39"/>
        <v>41803.290972222225</v>
      </c>
      <c r="U441">
        <f t="shared" si="40"/>
        <v>36</v>
      </c>
      <c r="V441">
        <f t="shared" si="41"/>
        <v>2014</v>
      </c>
    </row>
    <row r="442" spans="1:22" ht="45" x14ac:dyDescent="0.25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36"/>
        <v>152</v>
      </c>
      <c r="P442">
        <f t="shared" si="37"/>
        <v>40.75</v>
      </c>
      <c r="Q442" t="s">
        <v>8312</v>
      </c>
      <c r="R442" t="s">
        <v>8313</v>
      </c>
      <c r="S442" s="14">
        <f t="shared" si="38"/>
        <v>41863.433495370373</v>
      </c>
      <c r="T442" s="14">
        <f t="shared" si="39"/>
        <v>41893.433495370373</v>
      </c>
      <c r="U442">
        <f t="shared" si="40"/>
        <v>30</v>
      </c>
      <c r="V442">
        <f t="shared" si="41"/>
        <v>2014</v>
      </c>
    </row>
    <row r="443" spans="1:22" ht="45" x14ac:dyDescent="0.25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36"/>
        <v>152</v>
      </c>
      <c r="P443">
        <f t="shared" si="37"/>
        <v>42.22</v>
      </c>
      <c r="Q443" t="s">
        <v>8312</v>
      </c>
      <c r="R443" t="s">
        <v>8325</v>
      </c>
      <c r="S443" s="14">
        <f t="shared" si="38"/>
        <v>41031.82163194444</v>
      </c>
      <c r="T443" s="14">
        <f t="shared" si="39"/>
        <v>41061.82163194444</v>
      </c>
      <c r="U443">
        <f t="shared" si="40"/>
        <v>30</v>
      </c>
      <c r="V443">
        <f t="shared" si="41"/>
        <v>2012</v>
      </c>
    </row>
    <row r="444" spans="1:22" ht="60" x14ac:dyDescent="0.25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36"/>
        <v>152</v>
      </c>
      <c r="P444">
        <f t="shared" si="37"/>
        <v>27.61</v>
      </c>
      <c r="Q444" t="s">
        <v>8312</v>
      </c>
      <c r="R444" t="s">
        <v>8313</v>
      </c>
      <c r="S444" s="14">
        <f t="shared" si="38"/>
        <v>41282.017962962964</v>
      </c>
      <c r="T444" s="14">
        <f t="shared" si="39"/>
        <v>41334.581944444442</v>
      </c>
      <c r="U444">
        <f t="shared" si="40"/>
        <v>53</v>
      </c>
      <c r="V444">
        <f t="shared" si="41"/>
        <v>2013</v>
      </c>
    </row>
    <row r="445" spans="1:22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6"/>
        <v>152</v>
      </c>
      <c r="P445">
        <f t="shared" si="37"/>
        <v>19.489999999999998</v>
      </c>
      <c r="Q445" t="s">
        <v>8315</v>
      </c>
      <c r="R445" t="s">
        <v>8316</v>
      </c>
      <c r="S445" s="14">
        <f t="shared" si="38"/>
        <v>42036.704525462963</v>
      </c>
      <c r="T445" s="14">
        <f t="shared" si="39"/>
        <v>42096.662858796291</v>
      </c>
      <c r="U445">
        <f t="shared" si="40"/>
        <v>60</v>
      </c>
      <c r="V445">
        <f t="shared" si="41"/>
        <v>2015</v>
      </c>
    </row>
    <row r="446" spans="1:22" ht="60" x14ac:dyDescent="0.25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36"/>
        <v>151</v>
      </c>
      <c r="P446">
        <f t="shared" si="37"/>
        <v>100.5</v>
      </c>
      <c r="Q446" t="s">
        <v>8315</v>
      </c>
      <c r="R446" t="s">
        <v>8336</v>
      </c>
      <c r="S446" s="14">
        <f t="shared" si="38"/>
        <v>42548.63853009259</v>
      </c>
      <c r="T446" s="14">
        <f t="shared" si="39"/>
        <v>42584.418749999997</v>
      </c>
      <c r="U446">
        <f t="shared" si="40"/>
        <v>36</v>
      </c>
      <c r="V446">
        <f t="shared" si="41"/>
        <v>2016</v>
      </c>
    </row>
    <row r="447" spans="1:22" ht="45" x14ac:dyDescent="0.25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36"/>
        <v>151</v>
      </c>
      <c r="P447">
        <f t="shared" si="37"/>
        <v>50.27</v>
      </c>
      <c r="Q447" t="s">
        <v>8312</v>
      </c>
      <c r="R447" t="s">
        <v>8325</v>
      </c>
      <c r="S447" s="14">
        <f t="shared" si="38"/>
        <v>41732.479675925926</v>
      </c>
      <c r="T447" s="14">
        <f t="shared" si="39"/>
        <v>41743.958333333336</v>
      </c>
      <c r="U447">
        <f t="shared" si="40"/>
        <v>12</v>
      </c>
      <c r="V447">
        <f t="shared" si="41"/>
        <v>2014</v>
      </c>
    </row>
    <row r="448" spans="1:22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6"/>
        <v>150</v>
      </c>
      <c r="P448">
        <f t="shared" si="37"/>
        <v>97.82</v>
      </c>
      <c r="Q448" t="s">
        <v>8318</v>
      </c>
      <c r="R448" t="s">
        <v>8330</v>
      </c>
      <c r="S448" s="14">
        <f t="shared" si="38"/>
        <v>41164.040960648148</v>
      </c>
      <c r="T448" s="14">
        <f t="shared" si="39"/>
        <v>41194.040960648148</v>
      </c>
      <c r="U448">
        <f t="shared" si="40"/>
        <v>30</v>
      </c>
      <c r="V448">
        <f t="shared" si="41"/>
        <v>2012</v>
      </c>
    </row>
    <row r="449" spans="1:22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6"/>
        <v>150</v>
      </c>
      <c r="P449">
        <f t="shared" si="37"/>
        <v>55.82</v>
      </c>
      <c r="Q449" t="s">
        <v>8323</v>
      </c>
      <c r="R449" t="s">
        <v>8324</v>
      </c>
      <c r="S449" s="14">
        <f t="shared" si="38"/>
        <v>41806.637337962966</v>
      </c>
      <c r="T449" s="14">
        <f t="shared" si="39"/>
        <v>41836.637337962966</v>
      </c>
      <c r="U449">
        <f t="shared" si="40"/>
        <v>30</v>
      </c>
      <c r="V449">
        <f t="shared" si="41"/>
        <v>2014</v>
      </c>
    </row>
    <row r="450" spans="1:22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42">ROUND(E450/D450*100,0)</f>
        <v>150</v>
      </c>
      <c r="P450">
        <f t="shared" si="37"/>
        <v>160.44</v>
      </c>
      <c r="Q450" t="s">
        <v>8308</v>
      </c>
      <c r="R450" t="s">
        <v>8309</v>
      </c>
      <c r="S450" s="14">
        <f t="shared" si="38"/>
        <v>41689.150011574071</v>
      </c>
      <c r="T450" s="14">
        <f t="shared" si="39"/>
        <v>41749.108344907407</v>
      </c>
      <c r="U450">
        <f t="shared" si="40"/>
        <v>60</v>
      </c>
      <c r="V450">
        <f t="shared" si="41"/>
        <v>2014</v>
      </c>
    </row>
    <row r="451" spans="1:22" ht="45" x14ac:dyDescent="0.25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42"/>
        <v>150</v>
      </c>
      <c r="P451">
        <f t="shared" ref="P451:P514" si="43">IFERROR(ROUND(E451/L451,2),0)</f>
        <v>41.67</v>
      </c>
      <c r="Q451" t="s">
        <v>8315</v>
      </c>
      <c r="R451" t="s">
        <v>8316</v>
      </c>
      <c r="S451" s="14">
        <f t="shared" ref="S451:S514" si="44">+(((J451/60)/60)/24)+DATE(1970,1,1)</f>
        <v>42529.022013888884</v>
      </c>
      <c r="T451" s="14">
        <f t="shared" ref="T451:T514" si="45">+(((I451/60)/60)/24)+DATE(1970,1,1)</f>
        <v>42566.901388888888</v>
      </c>
      <c r="U451">
        <f t="shared" ref="U451:U514" si="46">CEILING(T451-S451,1)</f>
        <v>38</v>
      </c>
      <c r="V451">
        <f t="shared" ref="V451:V514" si="47">YEAR(S451)</f>
        <v>2016</v>
      </c>
    </row>
    <row r="452" spans="1:22" ht="60" x14ac:dyDescent="0.25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42"/>
        <v>150</v>
      </c>
      <c r="P452">
        <f t="shared" si="43"/>
        <v>25</v>
      </c>
      <c r="Q452" t="s">
        <v>8315</v>
      </c>
      <c r="R452" t="s">
        <v>8316</v>
      </c>
      <c r="S452" s="14">
        <f t="shared" si="44"/>
        <v>42416.691655092596</v>
      </c>
      <c r="T452" s="14">
        <f t="shared" si="45"/>
        <v>42432.791666666672</v>
      </c>
      <c r="U452">
        <f t="shared" si="46"/>
        <v>17</v>
      </c>
      <c r="V452">
        <f t="shared" si="47"/>
        <v>2016</v>
      </c>
    </row>
    <row r="453" spans="1:22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42"/>
        <v>149</v>
      </c>
      <c r="P453">
        <f t="shared" si="43"/>
        <v>71.97</v>
      </c>
      <c r="Q453" t="s">
        <v>8312</v>
      </c>
      <c r="R453" t="s">
        <v>8313</v>
      </c>
      <c r="S453" s="14">
        <f t="shared" si="44"/>
        <v>40927.731782407405</v>
      </c>
      <c r="T453" s="14">
        <f t="shared" si="45"/>
        <v>40962.731782407405</v>
      </c>
      <c r="U453">
        <f t="shared" si="46"/>
        <v>35</v>
      </c>
      <c r="V453">
        <f t="shared" si="47"/>
        <v>2012</v>
      </c>
    </row>
    <row r="454" spans="1:22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42"/>
        <v>149</v>
      </c>
      <c r="P454">
        <f t="shared" si="43"/>
        <v>37.25</v>
      </c>
      <c r="Q454" t="s">
        <v>8315</v>
      </c>
      <c r="R454" t="s">
        <v>8328</v>
      </c>
      <c r="S454" s="14">
        <f t="shared" si="44"/>
        <v>42443.989050925928</v>
      </c>
      <c r="T454" s="14">
        <f t="shared" si="45"/>
        <v>42487.552777777775</v>
      </c>
      <c r="U454">
        <f t="shared" si="46"/>
        <v>44</v>
      </c>
      <c r="V454">
        <f t="shared" si="47"/>
        <v>2016</v>
      </c>
    </row>
    <row r="455" spans="1:22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42"/>
        <v>149</v>
      </c>
      <c r="P455">
        <f t="shared" si="43"/>
        <v>15.13</v>
      </c>
      <c r="Q455" t="s">
        <v>8315</v>
      </c>
      <c r="R455" t="s">
        <v>8316</v>
      </c>
      <c r="S455" s="14">
        <f t="shared" si="44"/>
        <v>42433.761886574073</v>
      </c>
      <c r="T455" s="14">
        <f t="shared" si="45"/>
        <v>42442.916666666672</v>
      </c>
      <c r="U455">
        <f t="shared" si="46"/>
        <v>10</v>
      </c>
      <c r="V455">
        <f t="shared" si="47"/>
        <v>2016</v>
      </c>
    </row>
    <row r="456" spans="1:22" ht="60" x14ac:dyDescent="0.25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42"/>
        <v>148</v>
      </c>
      <c r="P456">
        <f t="shared" si="43"/>
        <v>91.83</v>
      </c>
      <c r="Q456" t="s">
        <v>8308</v>
      </c>
      <c r="R456" t="s">
        <v>8309</v>
      </c>
      <c r="S456" s="14">
        <f t="shared" si="44"/>
        <v>41387.651516203703</v>
      </c>
      <c r="T456" s="14">
        <f t="shared" si="45"/>
        <v>41417.651516203703</v>
      </c>
      <c r="U456">
        <f t="shared" si="46"/>
        <v>30</v>
      </c>
      <c r="V456">
        <f t="shared" si="47"/>
        <v>2013</v>
      </c>
    </row>
    <row r="457" spans="1:22" ht="60" x14ac:dyDescent="0.25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42"/>
        <v>148</v>
      </c>
      <c r="P457">
        <f t="shared" si="43"/>
        <v>207.62</v>
      </c>
      <c r="Q457" t="s">
        <v>8323</v>
      </c>
      <c r="R457" t="s">
        <v>8324</v>
      </c>
      <c r="S457" s="14">
        <f t="shared" si="44"/>
        <v>42668.176701388889</v>
      </c>
      <c r="T457" s="14">
        <f t="shared" si="45"/>
        <v>42698.083333333328</v>
      </c>
      <c r="U457">
        <f t="shared" si="46"/>
        <v>30</v>
      </c>
      <c r="V457">
        <f t="shared" si="47"/>
        <v>2016</v>
      </c>
    </row>
    <row r="458" spans="1:22" ht="60" x14ac:dyDescent="0.25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42"/>
        <v>148</v>
      </c>
      <c r="P458">
        <f t="shared" si="43"/>
        <v>322.39</v>
      </c>
      <c r="Q458" t="s">
        <v>8318</v>
      </c>
      <c r="R458" t="s">
        <v>8319</v>
      </c>
      <c r="S458" s="14">
        <f t="shared" si="44"/>
        <v>41409.814317129632</v>
      </c>
      <c r="T458" s="14">
        <f t="shared" si="45"/>
        <v>41431.814317129632</v>
      </c>
      <c r="U458">
        <f t="shared" si="46"/>
        <v>22</v>
      </c>
      <c r="V458">
        <f t="shared" si="47"/>
        <v>2013</v>
      </c>
    </row>
    <row r="459" spans="1:22" ht="45" x14ac:dyDescent="0.25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42"/>
        <v>148</v>
      </c>
      <c r="P459">
        <f t="shared" si="43"/>
        <v>493.13</v>
      </c>
      <c r="Q459" t="s">
        <v>8308</v>
      </c>
      <c r="R459" t="s">
        <v>8309</v>
      </c>
      <c r="S459" s="14">
        <f t="shared" si="44"/>
        <v>42620.143564814818</v>
      </c>
      <c r="T459" s="14">
        <f t="shared" si="45"/>
        <v>42680.143564814818</v>
      </c>
      <c r="U459">
        <f t="shared" si="46"/>
        <v>60</v>
      </c>
      <c r="V459">
        <f t="shared" si="47"/>
        <v>2016</v>
      </c>
    </row>
    <row r="460" spans="1:22" ht="45" x14ac:dyDescent="0.25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42"/>
        <v>148</v>
      </c>
      <c r="P460">
        <f t="shared" si="43"/>
        <v>120.86</v>
      </c>
      <c r="Q460" t="s">
        <v>8308</v>
      </c>
      <c r="R460" t="s">
        <v>8309</v>
      </c>
      <c r="S460" s="14">
        <f t="shared" si="44"/>
        <v>42472.73265046296</v>
      </c>
      <c r="T460" s="14">
        <f t="shared" si="45"/>
        <v>42505.73265046296</v>
      </c>
      <c r="U460">
        <f t="shared" si="46"/>
        <v>33</v>
      </c>
      <c r="V460">
        <f t="shared" si="47"/>
        <v>2016</v>
      </c>
    </row>
    <row r="461" spans="1:22" ht="60" x14ac:dyDescent="0.25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42"/>
        <v>148</v>
      </c>
      <c r="P461">
        <f t="shared" si="43"/>
        <v>95.23</v>
      </c>
      <c r="Q461" t="s">
        <v>8318</v>
      </c>
      <c r="R461" t="s">
        <v>8330</v>
      </c>
      <c r="S461" s="14">
        <f t="shared" si="44"/>
        <v>40967.081874999996</v>
      </c>
      <c r="T461" s="14">
        <f t="shared" si="45"/>
        <v>41027.040208333332</v>
      </c>
      <c r="U461">
        <f t="shared" si="46"/>
        <v>60</v>
      </c>
      <c r="V461">
        <f t="shared" si="47"/>
        <v>2012</v>
      </c>
    </row>
    <row r="462" spans="1:22" ht="60" x14ac:dyDescent="0.25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42"/>
        <v>148</v>
      </c>
      <c r="P462">
        <f t="shared" si="43"/>
        <v>63.49</v>
      </c>
      <c r="Q462" t="s">
        <v>8312</v>
      </c>
      <c r="R462" t="s">
        <v>8313</v>
      </c>
      <c r="S462" s="14">
        <f t="shared" si="44"/>
        <v>40987.773715277777</v>
      </c>
      <c r="T462" s="14">
        <f t="shared" si="45"/>
        <v>41026.916666666664</v>
      </c>
      <c r="U462">
        <f t="shared" si="46"/>
        <v>40</v>
      </c>
      <c r="V462">
        <f t="shared" si="47"/>
        <v>2012</v>
      </c>
    </row>
    <row r="463" spans="1:22" ht="60" x14ac:dyDescent="0.25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42"/>
        <v>148</v>
      </c>
      <c r="P463">
        <f t="shared" si="43"/>
        <v>50.66</v>
      </c>
      <c r="Q463" t="s">
        <v>8312</v>
      </c>
      <c r="R463" t="s">
        <v>8329</v>
      </c>
      <c r="S463" s="14">
        <f t="shared" si="44"/>
        <v>42290.059594907405</v>
      </c>
      <c r="T463" s="14">
        <f t="shared" si="45"/>
        <v>42304.207638888889</v>
      </c>
      <c r="U463">
        <f t="shared" si="46"/>
        <v>15</v>
      </c>
      <c r="V463">
        <f t="shared" si="47"/>
        <v>2015</v>
      </c>
    </row>
    <row r="464" spans="1:22" ht="60" x14ac:dyDescent="0.25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42"/>
        <v>148</v>
      </c>
      <c r="P464">
        <f t="shared" si="43"/>
        <v>35.44</v>
      </c>
      <c r="Q464" t="s">
        <v>8321</v>
      </c>
      <c r="R464" t="s">
        <v>8322</v>
      </c>
      <c r="S464" s="14">
        <f t="shared" si="44"/>
        <v>41326.911319444444</v>
      </c>
      <c r="T464" s="14">
        <f t="shared" si="45"/>
        <v>41371.869652777779</v>
      </c>
      <c r="U464">
        <f t="shared" si="46"/>
        <v>45</v>
      </c>
      <c r="V464">
        <f t="shared" si="47"/>
        <v>2013</v>
      </c>
    </row>
    <row r="465" spans="1:22" ht="60" x14ac:dyDescent="0.25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42"/>
        <v>148</v>
      </c>
      <c r="P465">
        <f t="shared" si="43"/>
        <v>54.27</v>
      </c>
      <c r="Q465" t="s">
        <v>8321</v>
      </c>
      <c r="R465" t="s">
        <v>8331</v>
      </c>
      <c r="S465" s="14">
        <f t="shared" si="44"/>
        <v>40990.709317129629</v>
      </c>
      <c r="T465" s="14">
        <f t="shared" si="45"/>
        <v>41015.875</v>
      </c>
      <c r="U465">
        <f t="shared" si="46"/>
        <v>26</v>
      </c>
      <c r="V465">
        <f t="shared" si="47"/>
        <v>2012</v>
      </c>
    </row>
    <row r="466" spans="1:22" ht="45" x14ac:dyDescent="0.25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42"/>
        <v>147</v>
      </c>
      <c r="P466">
        <f t="shared" si="43"/>
        <v>155.24</v>
      </c>
      <c r="Q466" t="s">
        <v>8315</v>
      </c>
      <c r="R466" t="s">
        <v>8328</v>
      </c>
      <c r="S466" s="14">
        <f t="shared" si="44"/>
        <v>41894.632361111115</v>
      </c>
      <c r="T466" s="14">
        <f t="shared" si="45"/>
        <v>41954.674027777779</v>
      </c>
      <c r="U466">
        <f t="shared" si="46"/>
        <v>61</v>
      </c>
      <c r="V466">
        <f t="shared" si="47"/>
        <v>2014</v>
      </c>
    </row>
    <row r="467" spans="1:22" ht="60" x14ac:dyDescent="0.25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42"/>
        <v>147</v>
      </c>
      <c r="P467">
        <f t="shared" si="43"/>
        <v>92.25</v>
      </c>
      <c r="Q467" t="s">
        <v>8318</v>
      </c>
      <c r="R467" t="s">
        <v>8330</v>
      </c>
      <c r="S467" s="14">
        <f t="shared" si="44"/>
        <v>42758.197013888886</v>
      </c>
      <c r="T467" s="14">
        <f t="shared" si="45"/>
        <v>42788.197013888886</v>
      </c>
      <c r="U467">
        <f t="shared" si="46"/>
        <v>30</v>
      </c>
      <c r="V467">
        <f t="shared" si="47"/>
        <v>2017</v>
      </c>
    </row>
    <row r="468" spans="1:22" ht="30" x14ac:dyDescent="0.25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42"/>
        <v>147</v>
      </c>
      <c r="P468">
        <f t="shared" si="43"/>
        <v>52.7</v>
      </c>
      <c r="Q468" t="s">
        <v>8310</v>
      </c>
      <c r="R468" t="s">
        <v>8311</v>
      </c>
      <c r="S468" s="14">
        <f t="shared" si="44"/>
        <v>42262.416643518518</v>
      </c>
      <c r="T468" s="14">
        <f t="shared" si="45"/>
        <v>42292.416643518518</v>
      </c>
      <c r="U468">
        <f t="shared" si="46"/>
        <v>30</v>
      </c>
      <c r="V468">
        <f t="shared" si="47"/>
        <v>2015</v>
      </c>
    </row>
    <row r="469" spans="1:22" ht="45" x14ac:dyDescent="0.25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42"/>
        <v>147</v>
      </c>
      <c r="P469">
        <f t="shared" si="43"/>
        <v>42.89</v>
      </c>
      <c r="Q469" t="s">
        <v>8308</v>
      </c>
      <c r="R469" t="s">
        <v>8314</v>
      </c>
      <c r="S469" s="14">
        <f t="shared" si="44"/>
        <v>42045.957314814819</v>
      </c>
      <c r="T469" s="14">
        <f t="shared" si="45"/>
        <v>42075.915648148148</v>
      </c>
      <c r="U469">
        <f t="shared" si="46"/>
        <v>30</v>
      </c>
      <c r="V469">
        <f t="shared" si="47"/>
        <v>2015</v>
      </c>
    </row>
    <row r="470" spans="1:22" ht="45" x14ac:dyDescent="0.25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42"/>
        <v>147</v>
      </c>
      <c r="P470">
        <f t="shared" si="43"/>
        <v>48.45</v>
      </c>
      <c r="Q470" t="s">
        <v>8321</v>
      </c>
      <c r="R470" t="s">
        <v>8331</v>
      </c>
      <c r="S470" s="14">
        <f t="shared" si="44"/>
        <v>41422.075821759259</v>
      </c>
      <c r="T470" s="14">
        <f t="shared" si="45"/>
        <v>41452.075821759259</v>
      </c>
      <c r="U470">
        <f t="shared" si="46"/>
        <v>30</v>
      </c>
      <c r="V470">
        <f t="shared" si="47"/>
        <v>2013</v>
      </c>
    </row>
    <row r="471" spans="1:22" ht="45" x14ac:dyDescent="0.25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42"/>
        <v>147</v>
      </c>
      <c r="P471">
        <f t="shared" si="43"/>
        <v>191.13</v>
      </c>
      <c r="Q471" t="s">
        <v>8315</v>
      </c>
      <c r="R471" t="s">
        <v>8328</v>
      </c>
      <c r="S471" s="14">
        <f t="shared" si="44"/>
        <v>42570.110243055555</v>
      </c>
      <c r="T471" s="14">
        <f t="shared" si="45"/>
        <v>42600.110243055555</v>
      </c>
      <c r="U471">
        <f t="shared" si="46"/>
        <v>30</v>
      </c>
      <c r="V471">
        <f t="shared" si="47"/>
        <v>2016</v>
      </c>
    </row>
    <row r="472" spans="1:22" ht="30" x14ac:dyDescent="0.25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42"/>
        <v>147</v>
      </c>
      <c r="P472">
        <f t="shared" si="43"/>
        <v>15.72</v>
      </c>
      <c r="Q472" t="s">
        <v>8310</v>
      </c>
      <c r="R472" t="s">
        <v>8311</v>
      </c>
      <c r="S472" s="14">
        <f t="shared" si="44"/>
        <v>42136.75100694444</v>
      </c>
      <c r="T472" s="14">
        <f t="shared" si="45"/>
        <v>42166.75100694444</v>
      </c>
      <c r="U472">
        <f t="shared" si="46"/>
        <v>30</v>
      </c>
      <c r="V472">
        <f t="shared" si="47"/>
        <v>2015</v>
      </c>
    </row>
    <row r="473" spans="1:22" ht="60" x14ac:dyDescent="0.25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42"/>
        <v>147</v>
      </c>
      <c r="P473">
        <f t="shared" si="43"/>
        <v>91.63</v>
      </c>
      <c r="Q473" t="s">
        <v>8312</v>
      </c>
      <c r="R473" t="s">
        <v>8313</v>
      </c>
      <c r="S473" s="14">
        <f t="shared" si="44"/>
        <v>41933.838171296295</v>
      </c>
      <c r="T473" s="14">
        <f t="shared" si="45"/>
        <v>41978.879837962959</v>
      </c>
      <c r="U473">
        <f t="shared" si="46"/>
        <v>46</v>
      </c>
      <c r="V473">
        <f t="shared" si="47"/>
        <v>2014</v>
      </c>
    </row>
    <row r="474" spans="1:22" ht="60" x14ac:dyDescent="0.25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42"/>
        <v>146</v>
      </c>
      <c r="P474">
        <f t="shared" si="43"/>
        <v>47.06</v>
      </c>
      <c r="Q474" t="s">
        <v>8308</v>
      </c>
      <c r="R474" t="s">
        <v>8317</v>
      </c>
      <c r="S474" s="14">
        <f t="shared" si="44"/>
        <v>42115.74754629629</v>
      </c>
      <c r="T474" s="14">
        <f t="shared" si="45"/>
        <v>42145.74754629629</v>
      </c>
      <c r="U474">
        <f t="shared" si="46"/>
        <v>30</v>
      </c>
      <c r="V474">
        <f t="shared" si="47"/>
        <v>2015</v>
      </c>
    </row>
    <row r="475" spans="1:22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42"/>
        <v>146</v>
      </c>
      <c r="P475">
        <f t="shared" si="43"/>
        <v>91.88</v>
      </c>
      <c r="Q475" t="s">
        <v>8323</v>
      </c>
      <c r="R475" t="s">
        <v>8324</v>
      </c>
      <c r="S475" s="14">
        <f t="shared" si="44"/>
        <v>42247.616400462968</v>
      </c>
      <c r="T475" s="14">
        <f t="shared" si="45"/>
        <v>42279.960416666669</v>
      </c>
      <c r="U475">
        <f t="shared" si="46"/>
        <v>33</v>
      </c>
      <c r="V475">
        <f t="shared" si="47"/>
        <v>2015</v>
      </c>
    </row>
    <row r="476" spans="1:22" ht="30" x14ac:dyDescent="0.25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42"/>
        <v>146</v>
      </c>
      <c r="P476">
        <f t="shared" si="43"/>
        <v>98.82</v>
      </c>
      <c r="Q476" t="s">
        <v>8312</v>
      </c>
      <c r="R476" t="s">
        <v>8329</v>
      </c>
      <c r="S476" s="14">
        <f t="shared" si="44"/>
        <v>41192.754942129628</v>
      </c>
      <c r="T476" s="14">
        <f t="shared" si="45"/>
        <v>41222.7966087963</v>
      </c>
      <c r="U476">
        <f t="shared" si="46"/>
        <v>31</v>
      </c>
      <c r="V476">
        <f t="shared" si="47"/>
        <v>2012</v>
      </c>
    </row>
    <row r="477" spans="1:22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42"/>
        <v>146</v>
      </c>
      <c r="P477">
        <f t="shared" si="43"/>
        <v>64.62</v>
      </c>
      <c r="Q477" t="s">
        <v>8312</v>
      </c>
      <c r="R477" t="s">
        <v>8313</v>
      </c>
      <c r="S477" s="14">
        <f t="shared" si="44"/>
        <v>41546.664212962962</v>
      </c>
      <c r="T477" s="14">
        <f t="shared" si="45"/>
        <v>41579.791666666664</v>
      </c>
      <c r="U477">
        <f t="shared" si="46"/>
        <v>34</v>
      </c>
      <c r="V477">
        <f t="shared" si="47"/>
        <v>2013</v>
      </c>
    </row>
    <row r="478" spans="1:22" ht="60" x14ac:dyDescent="0.25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42"/>
        <v>146</v>
      </c>
      <c r="P478">
        <f t="shared" si="43"/>
        <v>65.209999999999994</v>
      </c>
      <c r="Q478" t="s">
        <v>8312</v>
      </c>
      <c r="R478" t="s">
        <v>8313</v>
      </c>
      <c r="S478" s="14">
        <f t="shared" si="44"/>
        <v>41264.72314814815</v>
      </c>
      <c r="T478" s="14">
        <f t="shared" si="45"/>
        <v>41294.72314814815</v>
      </c>
      <c r="U478">
        <f t="shared" si="46"/>
        <v>30</v>
      </c>
      <c r="V478">
        <f t="shared" si="47"/>
        <v>2012</v>
      </c>
    </row>
    <row r="479" spans="1:22" ht="60" x14ac:dyDescent="0.25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42"/>
        <v>146</v>
      </c>
      <c r="P479">
        <f t="shared" si="43"/>
        <v>104.07</v>
      </c>
      <c r="Q479" t="s">
        <v>8315</v>
      </c>
      <c r="R479" t="s">
        <v>8316</v>
      </c>
      <c r="S479" s="14">
        <f t="shared" si="44"/>
        <v>42064.652673611112</v>
      </c>
      <c r="T479" s="14">
        <f t="shared" si="45"/>
        <v>42101.291666666672</v>
      </c>
      <c r="U479">
        <f t="shared" si="46"/>
        <v>37</v>
      </c>
      <c r="V479">
        <f t="shared" si="47"/>
        <v>2015</v>
      </c>
    </row>
    <row r="480" spans="1:22" ht="45" x14ac:dyDescent="0.25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42"/>
        <v>146</v>
      </c>
      <c r="P480">
        <f t="shared" si="43"/>
        <v>292.77999999999997</v>
      </c>
      <c r="Q480" t="s">
        <v>8315</v>
      </c>
      <c r="R480" t="s">
        <v>8316</v>
      </c>
      <c r="S480" s="14">
        <f t="shared" si="44"/>
        <v>41822.57503472222</v>
      </c>
      <c r="T480" s="14">
        <f t="shared" si="45"/>
        <v>41825.041666666664</v>
      </c>
      <c r="U480">
        <f t="shared" si="46"/>
        <v>3</v>
      </c>
      <c r="V480">
        <f t="shared" si="47"/>
        <v>2014</v>
      </c>
    </row>
    <row r="481" spans="1:22" ht="30" x14ac:dyDescent="0.25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42"/>
        <v>146</v>
      </c>
      <c r="P481">
        <f t="shared" si="43"/>
        <v>38.42</v>
      </c>
      <c r="Q481" t="s">
        <v>8315</v>
      </c>
      <c r="R481" t="s">
        <v>8336</v>
      </c>
      <c r="S481" s="14">
        <f t="shared" si="44"/>
        <v>42493.857083333336</v>
      </c>
      <c r="T481" s="14">
        <f t="shared" si="45"/>
        <v>42508</v>
      </c>
      <c r="U481">
        <f t="shared" si="46"/>
        <v>15</v>
      </c>
      <c r="V481">
        <f t="shared" si="47"/>
        <v>2016</v>
      </c>
    </row>
    <row r="482" spans="1:22" ht="60" x14ac:dyDescent="0.25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42"/>
        <v>146</v>
      </c>
      <c r="P482">
        <f t="shared" si="43"/>
        <v>40.42</v>
      </c>
      <c r="Q482" t="s">
        <v>8318</v>
      </c>
      <c r="R482" t="s">
        <v>8330</v>
      </c>
      <c r="S482" s="14">
        <f t="shared" si="44"/>
        <v>40205.174849537041</v>
      </c>
      <c r="T482" s="14">
        <f t="shared" si="45"/>
        <v>40291.160416666666</v>
      </c>
      <c r="U482">
        <f t="shared" si="46"/>
        <v>86</v>
      </c>
      <c r="V482">
        <f t="shared" si="47"/>
        <v>2010</v>
      </c>
    </row>
    <row r="483" spans="1:22" ht="45" x14ac:dyDescent="0.25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42"/>
        <v>145</v>
      </c>
      <c r="P483">
        <f t="shared" si="43"/>
        <v>88.26</v>
      </c>
      <c r="Q483" t="s">
        <v>8323</v>
      </c>
      <c r="R483" t="s">
        <v>8324</v>
      </c>
      <c r="S483" s="14">
        <f t="shared" si="44"/>
        <v>42443.00204861111</v>
      </c>
      <c r="T483" s="14">
        <f t="shared" si="45"/>
        <v>42492.165972222225</v>
      </c>
      <c r="U483">
        <f t="shared" si="46"/>
        <v>50</v>
      </c>
      <c r="V483">
        <f t="shared" si="47"/>
        <v>2016</v>
      </c>
    </row>
    <row r="484" spans="1:22" ht="45" x14ac:dyDescent="0.25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42"/>
        <v>145</v>
      </c>
      <c r="P484">
        <f t="shared" si="43"/>
        <v>511.65</v>
      </c>
      <c r="Q484" t="s">
        <v>8308</v>
      </c>
      <c r="R484" t="s">
        <v>8309</v>
      </c>
      <c r="S484" s="14">
        <f t="shared" si="44"/>
        <v>42745.744618055556</v>
      </c>
      <c r="T484" s="14">
        <f t="shared" si="45"/>
        <v>42795.744618055556</v>
      </c>
      <c r="U484">
        <f t="shared" si="46"/>
        <v>50</v>
      </c>
      <c r="V484">
        <f t="shared" si="47"/>
        <v>2017</v>
      </c>
    </row>
    <row r="485" spans="1:22" ht="45" x14ac:dyDescent="0.25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42"/>
        <v>145</v>
      </c>
      <c r="P485">
        <f t="shared" si="43"/>
        <v>70.53</v>
      </c>
      <c r="Q485" t="s">
        <v>8312</v>
      </c>
      <c r="R485" t="s">
        <v>8329</v>
      </c>
      <c r="S485" s="14">
        <f t="shared" si="44"/>
        <v>41228.786203703705</v>
      </c>
      <c r="T485" s="14">
        <f t="shared" si="45"/>
        <v>41258.786203703705</v>
      </c>
      <c r="U485">
        <f t="shared" si="46"/>
        <v>30</v>
      </c>
      <c r="V485">
        <f t="shared" si="47"/>
        <v>2012</v>
      </c>
    </row>
    <row r="486" spans="1:22" ht="45" x14ac:dyDescent="0.25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42"/>
        <v>145</v>
      </c>
      <c r="P486">
        <f t="shared" si="43"/>
        <v>70.790000000000006</v>
      </c>
      <c r="Q486" t="s">
        <v>8312</v>
      </c>
      <c r="R486" t="s">
        <v>8313</v>
      </c>
      <c r="S486" s="14">
        <f t="shared" si="44"/>
        <v>41053.80846064815</v>
      </c>
      <c r="T486" s="14">
        <f t="shared" si="45"/>
        <v>41074.80846064815</v>
      </c>
      <c r="U486">
        <f t="shared" si="46"/>
        <v>21</v>
      </c>
      <c r="V486">
        <f t="shared" si="47"/>
        <v>2012</v>
      </c>
    </row>
    <row r="487" spans="1:22" ht="60" x14ac:dyDescent="0.25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42"/>
        <v>145</v>
      </c>
      <c r="P487">
        <f t="shared" si="43"/>
        <v>47.67</v>
      </c>
      <c r="Q487" t="s">
        <v>8312</v>
      </c>
      <c r="R487" t="s">
        <v>8313</v>
      </c>
      <c r="S487" s="14">
        <f t="shared" si="44"/>
        <v>40895.897974537038</v>
      </c>
      <c r="T487" s="14">
        <f t="shared" si="45"/>
        <v>40925.897974537038</v>
      </c>
      <c r="U487">
        <f t="shared" si="46"/>
        <v>30</v>
      </c>
      <c r="V487">
        <f t="shared" si="47"/>
        <v>2011</v>
      </c>
    </row>
    <row r="488" spans="1:22" ht="45" x14ac:dyDescent="0.25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42"/>
        <v>145</v>
      </c>
      <c r="P488">
        <f t="shared" si="43"/>
        <v>35.74</v>
      </c>
      <c r="Q488" t="s">
        <v>8312</v>
      </c>
      <c r="R488" t="s">
        <v>8325</v>
      </c>
      <c r="S488" s="14">
        <f t="shared" si="44"/>
        <v>42418.231747685189</v>
      </c>
      <c r="T488" s="14">
        <f t="shared" si="45"/>
        <v>42448.190081018518</v>
      </c>
      <c r="U488">
        <f t="shared" si="46"/>
        <v>30</v>
      </c>
      <c r="V488">
        <f t="shared" si="47"/>
        <v>2016</v>
      </c>
    </row>
    <row r="489" spans="1:22" ht="45" x14ac:dyDescent="0.25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42"/>
        <v>145</v>
      </c>
      <c r="P489">
        <f t="shared" si="43"/>
        <v>68.81</v>
      </c>
      <c r="Q489" t="s">
        <v>8312</v>
      </c>
      <c r="R489" t="s">
        <v>8329</v>
      </c>
      <c r="S489" s="14">
        <f t="shared" si="44"/>
        <v>42366.192974537036</v>
      </c>
      <c r="T489" s="14">
        <f t="shared" si="45"/>
        <v>42401.75</v>
      </c>
      <c r="U489">
        <f t="shared" si="46"/>
        <v>36</v>
      </c>
      <c r="V489">
        <f t="shared" si="47"/>
        <v>2015</v>
      </c>
    </row>
    <row r="490" spans="1:22" ht="60" x14ac:dyDescent="0.25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42"/>
        <v>145</v>
      </c>
      <c r="P490">
        <f t="shared" si="43"/>
        <v>56.14</v>
      </c>
      <c r="Q490" t="s">
        <v>8318</v>
      </c>
      <c r="R490" t="s">
        <v>8332</v>
      </c>
      <c r="S490" s="14">
        <f t="shared" si="44"/>
        <v>42175.816365740742</v>
      </c>
      <c r="T490" s="14">
        <f t="shared" si="45"/>
        <v>42205.816365740742</v>
      </c>
      <c r="U490">
        <f t="shared" si="46"/>
        <v>30</v>
      </c>
      <c r="V490">
        <f t="shared" si="47"/>
        <v>2015</v>
      </c>
    </row>
    <row r="491" spans="1:22" ht="30" x14ac:dyDescent="0.25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42"/>
        <v>145</v>
      </c>
      <c r="P491">
        <f t="shared" si="43"/>
        <v>21.38</v>
      </c>
      <c r="Q491" t="s">
        <v>8312</v>
      </c>
      <c r="R491" t="s">
        <v>8313</v>
      </c>
      <c r="S491" s="14">
        <f t="shared" si="44"/>
        <v>42565.480983796297</v>
      </c>
      <c r="T491" s="14">
        <f t="shared" si="45"/>
        <v>42595.480983796297</v>
      </c>
      <c r="U491">
        <f t="shared" si="46"/>
        <v>30</v>
      </c>
      <c r="V491">
        <f t="shared" si="47"/>
        <v>2016</v>
      </c>
    </row>
    <row r="492" spans="1:22" ht="60" x14ac:dyDescent="0.25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42"/>
        <v>144</v>
      </c>
      <c r="P492">
        <f t="shared" si="43"/>
        <v>74.64</v>
      </c>
      <c r="Q492" t="s">
        <v>8308</v>
      </c>
      <c r="R492" t="s">
        <v>8317</v>
      </c>
      <c r="S492" s="14">
        <f t="shared" si="44"/>
        <v>42251.16715277778</v>
      </c>
      <c r="T492" s="14">
        <f t="shared" si="45"/>
        <v>42288.041666666672</v>
      </c>
      <c r="U492">
        <f t="shared" si="46"/>
        <v>37</v>
      </c>
      <c r="V492">
        <f t="shared" si="47"/>
        <v>2015</v>
      </c>
    </row>
    <row r="493" spans="1:22" ht="60" x14ac:dyDescent="0.25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42"/>
        <v>144</v>
      </c>
      <c r="P493">
        <f t="shared" si="43"/>
        <v>92.55</v>
      </c>
      <c r="Q493" t="s">
        <v>8312</v>
      </c>
      <c r="R493" t="s">
        <v>8313</v>
      </c>
      <c r="S493" s="14">
        <f t="shared" si="44"/>
        <v>41276.047905092593</v>
      </c>
      <c r="T493" s="14">
        <f t="shared" si="45"/>
        <v>41306.047905092593</v>
      </c>
      <c r="U493">
        <f t="shared" si="46"/>
        <v>30</v>
      </c>
      <c r="V493">
        <f t="shared" si="47"/>
        <v>2013</v>
      </c>
    </row>
    <row r="494" spans="1:22" ht="45" x14ac:dyDescent="0.25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42"/>
        <v>144</v>
      </c>
      <c r="P494">
        <f t="shared" si="43"/>
        <v>40.799999999999997</v>
      </c>
      <c r="Q494" t="s">
        <v>8326</v>
      </c>
      <c r="R494" t="s">
        <v>8327</v>
      </c>
      <c r="S494" s="14">
        <f t="shared" si="44"/>
        <v>41839.005671296298</v>
      </c>
      <c r="T494" s="14">
        <f t="shared" si="45"/>
        <v>41869.005671296298</v>
      </c>
      <c r="U494">
        <f t="shared" si="46"/>
        <v>30</v>
      </c>
      <c r="V494">
        <f t="shared" si="47"/>
        <v>2014</v>
      </c>
    </row>
    <row r="495" spans="1:22" ht="45" x14ac:dyDescent="0.25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42"/>
        <v>144</v>
      </c>
      <c r="P495">
        <f t="shared" si="43"/>
        <v>126.67</v>
      </c>
      <c r="Q495" t="s">
        <v>8315</v>
      </c>
      <c r="R495" t="s">
        <v>8316</v>
      </c>
      <c r="S495" s="14">
        <f t="shared" si="44"/>
        <v>41789.726979166669</v>
      </c>
      <c r="T495" s="14">
        <f t="shared" si="45"/>
        <v>41799.726979166669</v>
      </c>
      <c r="U495">
        <f t="shared" si="46"/>
        <v>10</v>
      </c>
      <c r="V495">
        <f t="shared" si="47"/>
        <v>2014</v>
      </c>
    </row>
    <row r="496" spans="1:22" ht="45" x14ac:dyDescent="0.25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42"/>
        <v>144</v>
      </c>
      <c r="P496">
        <f t="shared" si="43"/>
        <v>66.709999999999994</v>
      </c>
      <c r="Q496" t="s">
        <v>8321</v>
      </c>
      <c r="R496" t="s">
        <v>8331</v>
      </c>
      <c r="S496" s="14">
        <f t="shared" si="44"/>
        <v>40909.649201388893</v>
      </c>
      <c r="T496" s="14">
        <f t="shared" si="45"/>
        <v>40937.649201388893</v>
      </c>
      <c r="U496">
        <f t="shared" si="46"/>
        <v>28</v>
      </c>
      <c r="V496">
        <f t="shared" si="47"/>
        <v>2012</v>
      </c>
    </row>
    <row r="497" spans="1:22" ht="60" x14ac:dyDescent="0.25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42"/>
        <v>144</v>
      </c>
      <c r="P497">
        <f t="shared" si="43"/>
        <v>45.98</v>
      </c>
      <c r="Q497" t="s">
        <v>8315</v>
      </c>
      <c r="R497" t="s">
        <v>8316</v>
      </c>
      <c r="S497" s="14">
        <f t="shared" si="44"/>
        <v>42309.756620370375</v>
      </c>
      <c r="T497" s="14">
        <f t="shared" si="45"/>
        <v>42330.916666666672</v>
      </c>
      <c r="U497">
        <f t="shared" si="46"/>
        <v>22</v>
      </c>
      <c r="V497">
        <f t="shared" si="47"/>
        <v>2015</v>
      </c>
    </row>
    <row r="498" spans="1:22" ht="60" x14ac:dyDescent="0.25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42"/>
        <v>144</v>
      </c>
      <c r="P498">
        <f t="shared" si="43"/>
        <v>22.74</v>
      </c>
      <c r="Q498" t="s">
        <v>8312</v>
      </c>
      <c r="R498" t="s">
        <v>8333</v>
      </c>
      <c r="S498" s="14">
        <f t="shared" si="44"/>
        <v>42079.745578703703</v>
      </c>
      <c r="T498" s="14">
        <f t="shared" si="45"/>
        <v>42109.957638888889</v>
      </c>
      <c r="U498">
        <f t="shared" si="46"/>
        <v>31</v>
      </c>
      <c r="V498">
        <f t="shared" si="47"/>
        <v>2015</v>
      </c>
    </row>
    <row r="499" spans="1:22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42"/>
        <v>144</v>
      </c>
      <c r="P499">
        <f t="shared" si="43"/>
        <v>22.91</v>
      </c>
      <c r="Q499" t="s">
        <v>8315</v>
      </c>
      <c r="R499" t="s">
        <v>8316</v>
      </c>
      <c r="S499" s="14">
        <f t="shared" si="44"/>
        <v>42139.816840277781</v>
      </c>
      <c r="T499" s="14">
        <f t="shared" si="45"/>
        <v>42181.875</v>
      </c>
      <c r="U499">
        <f t="shared" si="46"/>
        <v>43</v>
      </c>
      <c r="V499">
        <f t="shared" si="47"/>
        <v>2015</v>
      </c>
    </row>
    <row r="500" spans="1:22" ht="60" x14ac:dyDescent="0.25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42"/>
        <v>144</v>
      </c>
      <c r="P500">
        <f t="shared" si="43"/>
        <v>50.5</v>
      </c>
      <c r="Q500" t="s">
        <v>8308</v>
      </c>
      <c r="R500" t="s">
        <v>8314</v>
      </c>
      <c r="S500" s="14">
        <f t="shared" si="44"/>
        <v>42683.420312500006</v>
      </c>
      <c r="T500" s="14">
        <f t="shared" si="45"/>
        <v>42698.958333333328</v>
      </c>
      <c r="U500">
        <f t="shared" si="46"/>
        <v>16</v>
      </c>
      <c r="V500">
        <f t="shared" si="47"/>
        <v>2016</v>
      </c>
    </row>
    <row r="501" spans="1:22" ht="60" x14ac:dyDescent="0.25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42"/>
        <v>143</v>
      </c>
      <c r="P501">
        <f t="shared" si="43"/>
        <v>114.77</v>
      </c>
      <c r="Q501" t="s">
        <v>8308</v>
      </c>
      <c r="R501" t="s">
        <v>8309</v>
      </c>
      <c r="S501" s="14">
        <f t="shared" si="44"/>
        <v>42361.602476851855</v>
      </c>
      <c r="T501" s="14">
        <f t="shared" si="45"/>
        <v>42400.915972222225</v>
      </c>
      <c r="U501">
        <f t="shared" si="46"/>
        <v>40</v>
      </c>
      <c r="V501">
        <f t="shared" si="47"/>
        <v>2015</v>
      </c>
    </row>
    <row r="502" spans="1:22" ht="30" x14ac:dyDescent="0.25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42"/>
        <v>143</v>
      </c>
      <c r="P502">
        <f t="shared" si="43"/>
        <v>185.48</v>
      </c>
      <c r="Q502" t="s">
        <v>8318</v>
      </c>
      <c r="R502" t="s">
        <v>8332</v>
      </c>
      <c r="S502" s="14">
        <f t="shared" si="44"/>
        <v>42766.600497685184</v>
      </c>
      <c r="T502" s="14">
        <f t="shared" si="45"/>
        <v>42796.600497685184</v>
      </c>
      <c r="U502">
        <f t="shared" si="46"/>
        <v>30</v>
      </c>
      <c r="V502">
        <f t="shared" si="47"/>
        <v>2017</v>
      </c>
    </row>
    <row r="503" spans="1:22" ht="45" x14ac:dyDescent="0.25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42"/>
        <v>143</v>
      </c>
      <c r="P503">
        <f t="shared" si="43"/>
        <v>162.27000000000001</v>
      </c>
      <c r="Q503" t="s">
        <v>8312</v>
      </c>
      <c r="R503" t="s">
        <v>8313</v>
      </c>
      <c r="S503" s="14">
        <f t="shared" si="44"/>
        <v>40983.055949074071</v>
      </c>
      <c r="T503" s="14">
        <f t="shared" si="45"/>
        <v>41040.657638888886</v>
      </c>
      <c r="U503">
        <f t="shared" si="46"/>
        <v>58</v>
      </c>
      <c r="V503">
        <f t="shared" si="47"/>
        <v>2012</v>
      </c>
    </row>
    <row r="504" spans="1:22" ht="45" x14ac:dyDescent="0.25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42"/>
        <v>143</v>
      </c>
      <c r="P504">
        <f t="shared" si="43"/>
        <v>48.54</v>
      </c>
      <c r="Q504" t="s">
        <v>8315</v>
      </c>
      <c r="R504" t="s">
        <v>8336</v>
      </c>
      <c r="S504" s="14">
        <f t="shared" si="44"/>
        <v>41887.111354166671</v>
      </c>
      <c r="T504" s="14">
        <f t="shared" si="45"/>
        <v>41909.166666666664</v>
      </c>
      <c r="U504">
        <f t="shared" si="46"/>
        <v>23</v>
      </c>
      <c r="V504">
        <f t="shared" si="47"/>
        <v>2014</v>
      </c>
    </row>
    <row r="505" spans="1:22" ht="45" x14ac:dyDescent="0.25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42"/>
        <v>143</v>
      </c>
      <c r="P505">
        <f t="shared" si="43"/>
        <v>44.65</v>
      </c>
      <c r="Q505" t="s">
        <v>8312</v>
      </c>
      <c r="R505" t="s">
        <v>8320</v>
      </c>
      <c r="S505" s="14">
        <f t="shared" si="44"/>
        <v>40974.791898148149</v>
      </c>
      <c r="T505" s="14">
        <f t="shared" si="45"/>
        <v>41004.750231481477</v>
      </c>
      <c r="U505">
        <f t="shared" si="46"/>
        <v>30</v>
      </c>
      <c r="V505">
        <f t="shared" si="47"/>
        <v>2012</v>
      </c>
    </row>
    <row r="506" spans="1:22" ht="45" x14ac:dyDescent="0.25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42"/>
        <v>143</v>
      </c>
      <c r="P506">
        <f t="shared" si="43"/>
        <v>164.62</v>
      </c>
      <c r="Q506" t="s">
        <v>8315</v>
      </c>
      <c r="R506" t="s">
        <v>8316</v>
      </c>
      <c r="S506" s="14">
        <f t="shared" si="44"/>
        <v>42171.317442129628</v>
      </c>
      <c r="T506" s="14">
        <f t="shared" si="45"/>
        <v>42195.875</v>
      </c>
      <c r="U506">
        <f t="shared" si="46"/>
        <v>25</v>
      </c>
      <c r="V506">
        <f t="shared" si="47"/>
        <v>2015</v>
      </c>
    </row>
    <row r="507" spans="1:22" ht="60" x14ac:dyDescent="0.25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42"/>
        <v>143</v>
      </c>
      <c r="P507">
        <f t="shared" si="43"/>
        <v>51.6</v>
      </c>
      <c r="Q507" t="s">
        <v>8315</v>
      </c>
      <c r="R507" t="s">
        <v>8328</v>
      </c>
      <c r="S507" s="14">
        <f t="shared" si="44"/>
        <v>42783.459398148145</v>
      </c>
      <c r="T507" s="14">
        <f t="shared" si="45"/>
        <v>42797.459398148145</v>
      </c>
      <c r="U507">
        <f t="shared" si="46"/>
        <v>14</v>
      </c>
      <c r="V507">
        <f t="shared" si="47"/>
        <v>2017</v>
      </c>
    </row>
    <row r="508" spans="1:22" ht="60" x14ac:dyDescent="0.25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42"/>
        <v>143</v>
      </c>
      <c r="P508">
        <f t="shared" si="43"/>
        <v>25</v>
      </c>
      <c r="Q508" t="s">
        <v>8312</v>
      </c>
      <c r="R508" t="s">
        <v>8313</v>
      </c>
      <c r="S508" s="14">
        <f t="shared" si="44"/>
        <v>40576.539664351854</v>
      </c>
      <c r="T508" s="14">
        <f t="shared" si="45"/>
        <v>40606.539664351854</v>
      </c>
      <c r="U508">
        <f t="shared" si="46"/>
        <v>30</v>
      </c>
      <c r="V508">
        <f t="shared" si="47"/>
        <v>2011</v>
      </c>
    </row>
    <row r="509" spans="1:22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42"/>
        <v>143</v>
      </c>
      <c r="P509">
        <f t="shared" si="43"/>
        <v>21.5</v>
      </c>
      <c r="Q509" t="s">
        <v>8315</v>
      </c>
      <c r="R509" t="s">
        <v>8316</v>
      </c>
      <c r="S509" s="14">
        <f t="shared" si="44"/>
        <v>42160.651817129634</v>
      </c>
      <c r="T509" s="14">
        <f t="shared" si="45"/>
        <v>42190.651817129634</v>
      </c>
      <c r="U509">
        <f t="shared" si="46"/>
        <v>30</v>
      </c>
      <c r="V509">
        <f t="shared" si="47"/>
        <v>2015</v>
      </c>
    </row>
    <row r="510" spans="1:22" ht="60" x14ac:dyDescent="0.25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42"/>
        <v>142</v>
      </c>
      <c r="P510">
        <f t="shared" si="43"/>
        <v>117.51</v>
      </c>
      <c r="Q510" t="s">
        <v>8318</v>
      </c>
      <c r="R510" t="s">
        <v>8332</v>
      </c>
      <c r="S510" s="14">
        <f t="shared" si="44"/>
        <v>41971.639189814814</v>
      </c>
      <c r="T510" s="14">
        <f t="shared" si="45"/>
        <v>42001.639189814814</v>
      </c>
      <c r="U510">
        <f t="shared" si="46"/>
        <v>30</v>
      </c>
      <c r="V510">
        <f t="shared" si="47"/>
        <v>2014</v>
      </c>
    </row>
    <row r="511" spans="1:22" ht="30" x14ac:dyDescent="0.25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42"/>
        <v>142</v>
      </c>
      <c r="P511">
        <f t="shared" si="43"/>
        <v>193.84</v>
      </c>
      <c r="Q511" t="s">
        <v>8318</v>
      </c>
      <c r="R511" t="s">
        <v>8332</v>
      </c>
      <c r="S511" s="14">
        <f t="shared" si="44"/>
        <v>42068.307002314818</v>
      </c>
      <c r="T511" s="14">
        <f t="shared" si="45"/>
        <v>42098.265335648146</v>
      </c>
      <c r="U511">
        <f t="shared" si="46"/>
        <v>30</v>
      </c>
      <c r="V511">
        <f t="shared" si="47"/>
        <v>2015</v>
      </c>
    </row>
    <row r="512" spans="1:22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42"/>
        <v>142</v>
      </c>
      <c r="P512">
        <f t="shared" si="43"/>
        <v>115.51</v>
      </c>
      <c r="Q512" t="s">
        <v>8318</v>
      </c>
      <c r="R512" t="s">
        <v>8330</v>
      </c>
      <c r="S512" s="14">
        <f t="shared" si="44"/>
        <v>42367.719814814816</v>
      </c>
      <c r="T512" s="14">
        <f t="shared" si="45"/>
        <v>42392.719814814816</v>
      </c>
      <c r="U512">
        <f t="shared" si="46"/>
        <v>25</v>
      </c>
      <c r="V512">
        <f t="shared" si="47"/>
        <v>2015</v>
      </c>
    </row>
    <row r="513" spans="1:22" ht="45" x14ac:dyDescent="0.25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42"/>
        <v>142</v>
      </c>
      <c r="P513">
        <f t="shared" si="43"/>
        <v>25.13</v>
      </c>
      <c r="Q513" t="s">
        <v>8315</v>
      </c>
      <c r="R513" t="s">
        <v>8316</v>
      </c>
      <c r="S513" s="14">
        <f t="shared" si="44"/>
        <v>42188.467499999999</v>
      </c>
      <c r="T513" s="14">
        <f t="shared" si="45"/>
        <v>42218.666666666672</v>
      </c>
      <c r="U513">
        <f t="shared" si="46"/>
        <v>31</v>
      </c>
      <c r="V513">
        <f t="shared" si="47"/>
        <v>2015</v>
      </c>
    </row>
    <row r="514" spans="1:22" ht="60" x14ac:dyDescent="0.25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48">ROUND(E514/D514*100,0)</f>
        <v>142</v>
      </c>
      <c r="P514">
        <f t="shared" si="43"/>
        <v>65.88</v>
      </c>
      <c r="Q514" t="s">
        <v>8318</v>
      </c>
      <c r="R514" t="s">
        <v>8330</v>
      </c>
      <c r="S514" s="14">
        <f t="shared" si="44"/>
        <v>42292.539548611108</v>
      </c>
      <c r="T514" s="14">
        <f t="shared" si="45"/>
        <v>42313.58121527778</v>
      </c>
      <c r="U514">
        <f t="shared" si="46"/>
        <v>22</v>
      </c>
      <c r="V514">
        <f t="shared" si="47"/>
        <v>2015</v>
      </c>
    </row>
    <row r="515" spans="1:22" ht="45" x14ac:dyDescent="0.25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48"/>
        <v>142</v>
      </c>
      <c r="P515">
        <f t="shared" ref="P515:P578" si="49">IFERROR(ROUND(E515/L515,2),0)</f>
        <v>88.47</v>
      </c>
      <c r="Q515" t="s">
        <v>8312</v>
      </c>
      <c r="R515" t="s">
        <v>8320</v>
      </c>
      <c r="S515" s="14">
        <f t="shared" ref="S515:S578" si="50">+(((J515/60)/60)/24)+DATE(1970,1,1)</f>
        <v>41526.435613425929</v>
      </c>
      <c r="T515" s="14">
        <f t="shared" ref="T515:T578" si="51">+(((I515/60)/60)/24)+DATE(1970,1,1)</f>
        <v>41556.435613425929</v>
      </c>
      <c r="U515">
        <f t="shared" ref="U515:U578" si="52">CEILING(T515-S515,1)</f>
        <v>30</v>
      </c>
      <c r="V515">
        <f t="shared" ref="V515:V578" si="53">YEAR(S515)</f>
        <v>2013</v>
      </c>
    </row>
    <row r="516" spans="1:22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8"/>
        <v>142</v>
      </c>
      <c r="P516">
        <f t="shared" si="49"/>
        <v>29</v>
      </c>
      <c r="Q516" t="s">
        <v>8315</v>
      </c>
      <c r="R516" t="s">
        <v>8316</v>
      </c>
      <c r="S516" s="14">
        <f t="shared" si="50"/>
        <v>41817.59542824074</v>
      </c>
      <c r="T516" s="14">
        <f t="shared" si="51"/>
        <v>41847.59542824074</v>
      </c>
      <c r="U516">
        <f t="shared" si="52"/>
        <v>30</v>
      </c>
      <c r="V516">
        <f t="shared" si="53"/>
        <v>2014</v>
      </c>
    </row>
    <row r="517" spans="1:22" ht="60" x14ac:dyDescent="0.25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48"/>
        <v>141</v>
      </c>
      <c r="P517">
        <f t="shared" si="49"/>
        <v>95.83</v>
      </c>
      <c r="Q517" t="s">
        <v>8308</v>
      </c>
      <c r="R517" t="s">
        <v>8314</v>
      </c>
      <c r="S517" s="14">
        <f t="shared" si="50"/>
        <v>42199.618518518517</v>
      </c>
      <c r="T517" s="14">
        <f t="shared" si="51"/>
        <v>42236.618518518517</v>
      </c>
      <c r="U517">
        <f t="shared" si="52"/>
        <v>37</v>
      </c>
      <c r="V517">
        <f t="shared" si="53"/>
        <v>2015</v>
      </c>
    </row>
    <row r="518" spans="1:22" ht="45" x14ac:dyDescent="0.25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48"/>
        <v>141</v>
      </c>
      <c r="P518">
        <f t="shared" si="49"/>
        <v>55.76</v>
      </c>
      <c r="Q518" t="s">
        <v>8308</v>
      </c>
      <c r="R518" t="s">
        <v>8317</v>
      </c>
      <c r="S518" s="14">
        <f t="shared" si="50"/>
        <v>42564.881076388891</v>
      </c>
      <c r="T518" s="14">
        <f t="shared" si="51"/>
        <v>42604.290972222225</v>
      </c>
      <c r="U518">
        <f t="shared" si="52"/>
        <v>40</v>
      </c>
      <c r="V518">
        <f t="shared" si="53"/>
        <v>2016</v>
      </c>
    </row>
    <row r="519" spans="1:22" ht="60" x14ac:dyDescent="0.25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48"/>
        <v>141</v>
      </c>
      <c r="P519">
        <f t="shared" si="49"/>
        <v>57.93</v>
      </c>
      <c r="Q519" t="s">
        <v>8310</v>
      </c>
      <c r="R519" t="s">
        <v>8311</v>
      </c>
      <c r="S519" s="14">
        <f t="shared" si="50"/>
        <v>40936.678506944445</v>
      </c>
      <c r="T519" s="14">
        <f t="shared" si="51"/>
        <v>40966.678506944445</v>
      </c>
      <c r="U519">
        <f t="shared" si="52"/>
        <v>30</v>
      </c>
      <c r="V519">
        <f t="shared" si="53"/>
        <v>2012</v>
      </c>
    </row>
    <row r="520" spans="1:22" ht="30" x14ac:dyDescent="0.25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48"/>
        <v>141</v>
      </c>
      <c r="P520">
        <f t="shared" si="49"/>
        <v>90.38</v>
      </c>
      <c r="Q520" t="s">
        <v>8318</v>
      </c>
      <c r="R520" t="s">
        <v>8319</v>
      </c>
      <c r="S520" s="14">
        <f t="shared" si="50"/>
        <v>40753.758425925924</v>
      </c>
      <c r="T520" s="14">
        <f t="shared" si="51"/>
        <v>40761.625</v>
      </c>
      <c r="U520">
        <f t="shared" si="52"/>
        <v>8</v>
      </c>
      <c r="V520">
        <f t="shared" si="53"/>
        <v>2011</v>
      </c>
    </row>
    <row r="521" spans="1:22" ht="30" x14ac:dyDescent="0.25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48"/>
        <v>141</v>
      </c>
      <c r="P521">
        <f t="shared" si="49"/>
        <v>67.959999999999994</v>
      </c>
      <c r="Q521" t="s">
        <v>8315</v>
      </c>
      <c r="R521" t="s">
        <v>8316</v>
      </c>
      <c r="S521" s="14">
        <f t="shared" si="50"/>
        <v>42072.576249999998</v>
      </c>
      <c r="T521" s="14">
        <f t="shared" si="51"/>
        <v>42097.576249999998</v>
      </c>
      <c r="U521">
        <f t="shared" si="52"/>
        <v>25</v>
      </c>
      <c r="V521">
        <f t="shared" si="53"/>
        <v>2015</v>
      </c>
    </row>
    <row r="522" spans="1:22" ht="60" x14ac:dyDescent="0.25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48"/>
        <v>141</v>
      </c>
      <c r="P522">
        <f t="shared" si="49"/>
        <v>52.17</v>
      </c>
      <c r="Q522" t="s">
        <v>8315</v>
      </c>
      <c r="R522" t="s">
        <v>8316</v>
      </c>
      <c r="S522" s="14">
        <f t="shared" si="50"/>
        <v>42423.050613425927</v>
      </c>
      <c r="T522" s="14">
        <f t="shared" si="51"/>
        <v>42443.008946759262</v>
      </c>
      <c r="U522">
        <f t="shared" si="52"/>
        <v>20</v>
      </c>
      <c r="V522">
        <f t="shared" si="53"/>
        <v>2016</v>
      </c>
    </row>
    <row r="523" spans="1:22" ht="60" x14ac:dyDescent="0.25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48"/>
        <v>140</v>
      </c>
      <c r="P523">
        <f t="shared" si="49"/>
        <v>95.49</v>
      </c>
      <c r="Q523" t="s">
        <v>8308</v>
      </c>
      <c r="R523" t="s">
        <v>8309</v>
      </c>
      <c r="S523" s="14">
        <f t="shared" si="50"/>
        <v>41944.83898148148</v>
      </c>
      <c r="T523" s="14">
        <f t="shared" si="51"/>
        <v>42004.880648148144</v>
      </c>
      <c r="U523">
        <f t="shared" si="52"/>
        <v>61</v>
      </c>
      <c r="V523">
        <f t="shared" si="53"/>
        <v>2014</v>
      </c>
    </row>
    <row r="524" spans="1:22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8"/>
        <v>140</v>
      </c>
      <c r="P524">
        <f t="shared" si="49"/>
        <v>42.67</v>
      </c>
      <c r="Q524" t="s">
        <v>8308</v>
      </c>
      <c r="R524" t="s">
        <v>8314</v>
      </c>
      <c r="S524" s="14">
        <f t="shared" si="50"/>
        <v>41877.912187499998</v>
      </c>
      <c r="T524" s="14">
        <f t="shared" si="51"/>
        <v>41898.912187499998</v>
      </c>
      <c r="U524">
        <f t="shared" si="52"/>
        <v>21</v>
      </c>
      <c r="V524">
        <f t="shared" si="53"/>
        <v>2014</v>
      </c>
    </row>
    <row r="525" spans="1:22" ht="30" x14ac:dyDescent="0.25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48"/>
        <v>140</v>
      </c>
      <c r="P525">
        <f t="shared" si="49"/>
        <v>50.98</v>
      </c>
      <c r="Q525" t="s">
        <v>8315</v>
      </c>
      <c r="R525" t="s">
        <v>8316</v>
      </c>
      <c r="S525" s="14">
        <f t="shared" si="50"/>
        <v>42016.706678240742</v>
      </c>
      <c r="T525" s="14">
        <f t="shared" si="51"/>
        <v>42047.249305555553</v>
      </c>
      <c r="U525">
        <f t="shared" si="52"/>
        <v>31</v>
      </c>
      <c r="V525">
        <f t="shared" si="53"/>
        <v>2015</v>
      </c>
    </row>
    <row r="526" spans="1:22" ht="60" x14ac:dyDescent="0.25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48"/>
        <v>140</v>
      </c>
      <c r="P526">
        <f t="shared" si="49"/>
        <v>53.75</v>
      </c>
      <c r="Q526" t="s">
        <v>8312</v>
      </c>
      <c r="R526" t="s">
        <v>8320</v>
      </c>
      <c r="S526" s="14">
        <f t="shared" si="50"/>
        <v>42461.885138888887</v>
      </c>
      <c r="T526" s="14">
        <f t="shared" si="51"/>
        <v>42521.885138888887</v>
      </c>
      <c r="U526">
        <f t="shared" si="52"/>
        <v>60</v>
      </c>
      <c r="V526">
        <f t="shared" si="53"/>
        <v>2016</v>
      </c>
    </row>
    <row r="527" spans="1:22" ht="60" x14ac:dyDescent="0.25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48"/>
        <v>140</v>
      </c>
      <c r="P527">
        <f t="shared" si="49"/>
        <v>61.82</v>
      </c>
      <c r="Q527" t="s">
        <v>8315</v>
      </c>
      <c r="R527" t="s">
        <v>8316</v>
      </c>
      <c r="S527" s="14">
        <f t="shared" si="50"/>
        <v>42058.904074074075</v>
      </c>
      <c r="T527" s="14">
        <f t="shared" si="51"/>
        <v>42095.165972222225</v>
      </c>
      <c r="U527">
        <f t="shared" si="52"/>
        <v>37</v>
      </c>
      <c r="V527">
        <f t="shared" si="53"/>
        <v>2015</v>
      </c>
    </row>
    <row r="528" spans="1:22" ht="30" x14ac:dyDescent="0.25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48"/>
        <v>140</v>
      </c>
      <c r="P528">
        <f t="shared" si="49"/>
        <v>28.73</v>
      </c>
      <c r="Q528" t="s">
        <v>8318</v>
      </c>
      <c r="R528" t="s">
        <v>8319</v>
      </c>
      <c r="S528" s="14">
        <f t="shared" si="50"/>
        <v>40918.738935185182</v>
      </c>
      <c r="T528" s="14">
        <f t="shared" si="51"/>
        <v>40943.738935185182</v>
      </c>
      <c r="U528">
        <f t="shared" si="52"/>
        <v>25</v>
      </c>
      <c r="V528">
        <f t="shared" si="53"/>
        <v>2012</v>
      </c>
    </row>
    <row r="529" spans="1:22" ht="45" x14ac:dyDescent="0.25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48"/>
        <v>140</v>
      </c>
      <c r="P529">
        <f t="shared" si="49"/>
        <v>35</v>
      </c>
      <c r="Q529" t="s">
        <v>8315</v>
      </c>
      <c r="R529" t="s">
        <v>8316</v>
      </c>
      <c r="S529" s="14">
        <f t="shared" si="50"/>
        <v>42088.911354166667</v>
      </c>
      <c r="T529" s="14">
        <f t="shared" si="51"/>
        <v>42118.911354166667</v>
      </c>
      <c r="U529">
        <f t="shared" si="52"/>
        <v>30</v>
      </c>
      <c r="V529">
        <f t="shared" si="53"/>
        <v>2015</v>
      </c>
    </row>
    <row r="530" spans="1:22" ht="60" x14ac:dyDescent="0.25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48"/>
        <v>140</v>
      </c>
      <c r="P530">
        <f t="shared" si="49"/>
        <v>23.33</v>
      </c>
      <c r="Q530" t="s">
        <v>8315</v>
      </c>
      <c r="R530" t="s">
        <v>8316</v>
      </c>
      <c r="S530" s="14">
        <f t="shared" si="50"/>
        <v>42493.597013888888</v>
      </c>
      <c r="T530" s="14">
        <f t="shared" si="51"/>
        <v>42505.958333333328</v>
      </c>
      <c r="U530">
        <f t="shared" si="52"/>
        <v>13</v>
      </c>
      <c r="V530">
        <f t="shared" si="53"/>
        <v>2016</v>
      </c>
    </row>
    <row r="531" spans="1:22" ht="60" x14ac:dyDescent="0.25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48"/>
        <v>139</v>
      </c>
      <c r="P531">
        <f t="shared" si="49"/>
        <v>133.74</v>
      </c>
      <c r="Q531" t="s">
        <v>8323</v>
      </c>
      <c r="R531" t="s">
        <v>8324</v>
      </c>
      <c r="S531" s="14">
        <f t="shared" si="50"/>
        <v>41899.830312500002</v>
      </c>
      <c r="T531" s="14">
        <f t="shared" si="51"/>
        <v>41929.830312500002</v>
      </c>
      <c r="U531">
        <f t="shared" si="52"/>
        <v>30</v>
      </c>
      <c r="V531">
        <f t="shared" si="53"/>
        <v>2014</v>
      </c>
    </row>
    <row r="532" spans="1:22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8"/>
        <v>139</v>
      </c>
      <c r="P532">
        <f t="shared" si="49"/>
        <v>103.2</v>
      </c>
      <c r="Q532" t="s">
        <v>8321</v>
      </c>
      <c r="R532" t="s">
        <v>8322</v>
      </c>
      <c r="S532" s="14">
        <f t="shared" si="50"/>
        <v>41533.542858796296</v>
      </c>
      <c r="T532" s="14">
        <f t="shared" si="51"/>
        <v>41563.542858796296</v>
      </c>
      <c r="U532">
        <f t="shared" si="52"/>
        <v>30</v>
      </c>
      <c r="V532">
        <f t="shared" si="53"/>
        <v>2013</v>
      </c>
    </row>
    <row r="533" spans="1:22" ht="45" x14ac:dyDescent="0.25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48"/>
        <v>139</v>
      </c>
      <c r="P533">
        <f t="shared" si="49"/>
        <v>40.35</v>
      </c>
      <c r="Q533" t="s">
        <v>8312</v>
      </c>
      <c r="R533" t="s">
        <v>8313</v>
      </c>
      <c r="S533" s="14">
        <f t="shared" si="50"/>
        <v>42723.63653935185</v>
      </c>
      <c r="T533" s="14">
        <f t="shared" si="51"/>
        <v>42753.63653935185</v>
      </c>
      <c r="U533">
        <f t="shared" si="52"/>
        <v>30</v>
      </c>
      <c r="V533">
        <f t="shared" si="53"/>
        <v>2016</v>
      </c>
    </row>
    <row r="534" spans="1:22" ht="60" x14ac:dyDescent="0.25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48"/>
        <v>139</v>
      </c>
      <c r="P534">
        <f t="shared" si="49"/>
        <v>65.760000000000005</v>
      </c>
      <c r="Q534" t="s">
        <v>8318</v>
      </c>
      <c r="R534" t="s">
        <v>8330</v>
      </c>
      <c r="S534" s="14">
        <f t="shared" si="50"/>
        <v>41319.769293981481</v>
      </c>
      <c r="T534" s="14">
        <f t="shared" si="51"/>
        <v>41349.769293981481</v>
      </c>
      <c r="U534">
        <f t="shared" si="52"/>
        <v>30</v>
      </c>
      <c r="V534">
        <f t="shared" si="53"/>
        <v>2013</v>
      </c>
    </row>
    <row r="535" spans="1:22" ht="45" x14ac:dyDescent="0.25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48"/>
        <v>139</v>
      </c>
      <c r="P535">
        <f t="shared" si="49"/>
        <v>116.65</v>
      </c>
      <c r="Q535" t="s">
        <v>8315</v>
      </c>
      <c r="R535" t="s">
        <v>8316</v>
      </c>
      <c r="S535" s="14">
        <f t="shared" si="50"/>
        <v>42185.521087962959</v>
      </c>
      <c r="T535" s="14">
        <f t="shared" si="51"/>
        <v>42215.521087962959</v>
      </c>
      <c r="U535">
        <f t="shared" si="52"/>
        <v>30</v>
      </c>
      <c r="V535">
        <f t="shared" si="53"/>
        <v>2015</v>
      </c>
    </row>
    <row r="536" spans="1:22" ht="45" x14ac:dyDescent="0.25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48"/>
        <v>139</v>
      </c>
      <c r="P536">
        <f t="shared" si="49"/>
        <v>62.33</v>
      </c>
      <c r="Q536" t="s">
        <v>8315</v>
      </c>
      <c r="R536" t="s">
        <v>8316</v>
      </c>
      <c r="S536" s="14">
        <f t="shared" si="50"/>
        <v>41772.685393518521</v>
      </c>
      <c r="T536" s="14">
        <f t="shared" si="51"/>
        <v>41806.290972222225</v>
      </c>
      <c r="U536">
        <f t="shared" si="52"/>
        <v>34</v>
      </c>
      <c r="V536">
        <f t="shared" si="53"/>
        <v>2014</v>
      </c>
    </row>
    <row r="537" spans="1:22" ht="60" x14ac:dyDescent="0.25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48"/>
        <v>139</v>
      </c>
      <c r="P537">
        <f t="shared" si="49"/>
        <v>29.62</v>
      </c>
      <c r="Q537" t="s">
        <v>8312</v>
      </c>
      <c r="R537" t="s">
        <v>8313</v>
      </c>
      <c r="S537" s="14">
        <f t="shared" si="50"/>
        <v>42438.667071759264</v>
      </c>
      <c r="T537" s="14">
        <f t="shared" si="51"/>
        <v>42468.625405092593</v>
      </c>
      <c r="U537">
        <f t="shared" si="52"/>
        <v>30</v>
      </c>
      <c r="V537">
        <f t="shared" si="53"/>
        <v>2016</v>
      </c>
    </row>
    <row r="538" spans="1:22" ht="60" x14ac:dyDescent="0.25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48"/>
        <v>139</v>
      </c>
      <c r="P538">
        <f t="shared" si="49"/>
        <v>45.35</v>
      </c>
      <c r="Q538" t="s">
        <v>8315</v>
      </c>
      <c r="R538" t="s">
        <v>8316</v>
      </c>
      <c r="S538" s="14">
        <f t="shared" si="50"/>
        <v>42219.180393518516</v>
      </c>
      <c r="T538" s="14">
        <f t="shared" si="51"/>
        <v>42249.180393518516</v>
      </c>
      <c r="U538">
        <f t="shared" si="52"/>
        <v>30</v>
      </c>
      <c r="V538">
        <f t="shared" si="53"/>
        <v>2015</v>
      </c>
    </row>
    <row r="539" spans="1:22" ht="60" x14ac:dyDescent="0.25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48"/>
        <v>139</v>
      </c>
      <c r="P539">
        <f t="shared" si="49"/>
        <v>57.92</v>
      </c>
      <c r="Q539" t="s">
        <v>8315</v>
      </c>
      <c r="R539" t="s">
        <v>8316</v>
      </c>
      <c r="S539" s="14">
        <f t="shared" si="50"/>
        <v>42643.632858796293</v>
      </c>
      <c r="T539" s="14">
        <f t="shared" si="51"/>
        <v>42672.125</v>
      </c>
      <c r="U539">
        <f t="shared" si="52"/>
        <v>29</v>
      </c>
      <c r="V539">
        <f t="shared" si="53"/>
        <v>2016</v>
      </c>
    </row>
    <row r="540" spans="1:22" ht="45" x14ac:dyDescent="0.25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48"/>
        <v>139</v>
      </c>
      <c r="P540">
        <f t="shared" si="49"/>
        <v>30.78</v>
      </c>
      <c r="Q540" t="s">
        <v>8315</v>
      </c>
      <c r="R540" t="s">
        <v>8316</v>
      </c>
      <c r="S540" s="14">
        <f t="shared" si="50"/>
        <v>42312.874594907407</v>
      </c>
      <c r="T540" s="14">
        <f t="shared" si="51"/>
        <v>42340.874594907407</v>
      </c>
      <c r="U540">
        <f t="shared" si="52"/>
        <v>28</v>
      </c>
      <c r="V540">
        <f t="shared" si="53"/>
        <v>2015</v>
      </c>
    </row>
    <row r="541" spans="1:22" ht="60" x14ac:dyDescent="0.25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48"/>
        <v>138</v>
      </c>
      <c r="P541">
        <f t="shared" si="49"/>
        <v>98.99</v>
      </c>
      <c r="Q541" t="s">
        <v>8312</v>
      </c>
      <c r="R541" t="s">
        <v>8313</v>
      </c>
      <c r="S541" s="14">
        <f t="shared" si="50"/>
        <v>41228.650196759263</v>
      </c>
      <c r="T541" s="14">
        <f t="shared" si="51"/>
        <v>41258.650196759263</v>
      </c>
      <c r="U541">
        <f t="shared" si="52"/>
        <v>30</v>
      </c>
      <c r="V541">
        <f t="shared" si="53"/>
        <v>2012</v>
      </c>
    </row>
    <row r="542" spans="1:22" ht="60" x14ac:dyDescent="0.25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48"/>
        <v>138</v>
      </c>
      <c r="P542">
        <f t="shared" si="49"/>
        <v>87.44</v>
      </c>
      <c r="Q542" t="s">
        <v>8308</v>
      </c>
      <c r="R542" t="s">
        <v>8309</v>
      </c>
      <c r="S542" s="14">
        <f t="shared" si="50"/>
        <v>40638.828009259261</v>
      </c>
      <c r="T542" s="14">
        <f t="shared" si="51"/>
        <v>40728.828009259261</v>
      </c>
      <c r="U542">
        <f t="shared" si="52"/>
        <v>90</v>
      </c>
      <c r="V542">
        <f t="shared" si="53"/>
        <v>2011</v>
      </c>
    </row>
    <row r="543" spans="1:22" ht="45" x14ac:dyDescent="0.25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48"/>
        <v>138</v>
      </c>
      <c r="P543">
        <f t="shared" si="49"/>
        <v>34.17</v>
      </c>
      <c r="Q543" t="s">
        <v>8312</v>
      </c>
      <c r="R543" t="s">
        <v>8313</v>
      </c>
      <c r="S543" s="14">
        <f t="shared" si="50"/>
        <v>41543.988067129627</v>
      </c>
      <c r="T543" s="14">
        <f t="shared" si="51"/>
        <v>41571.988067129627</v>
      </c>
      <c r="U543">
        <f t="shared" si="52"/>
        <v>28</v>
      </c>
      <c r="V543">
        <f t="shared" si="53"/>
        <v>2013</v>
      </c>
    </row>
    <row r="544" spans="1:22" ht="45" x14ac:dyDescent="0.25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48"/>
        <v>138</v>
      </c>
      <c r="P544">
        <f t="shared" si="49"/>
        <v>51.88</v>
      </c>
      <c r="Q544" t="s">
        <v>8315</v>
      </c>
      <c r="R544" t="s">
        <v>8316</v>
      </c>
      <c r="S544" s="14">
        <f t="shared" si="50"/>
        <v>41796.771597222221</v>
      </c>
      <c r="T544" s="14">
        <f t="shared" si="51"/>
        <v>41826.771597222221</v>
      </c>
      <c r="U544">
        <f t="shared" si="52"/>
        <v>30</v>
      </c>
      <c r="V544">
        <f t="shared" si="53"/>
        <v>2014</v>
      </c>
    </row>
    <row r="545" spans="1:22" ht="60" x14ac:dyDescent="0.25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48"/>
        <v>138</v>
      </c>
      <c r="P545">
        <f t="shared" si="49"/>
        <v>109.08</v>
      </c>
      <c r="Q545" t="s">
        <v>8315</v>
      </c>
      <c r="R545" t="s">
        <v>8316</v>
      </c>
      <c r="S545" s="14">
        <f t="shared" si="50"/>
        <v>42685.974004629628</v>
      </c>
      <c r="T545" s="14">
        <f t="shared" si="51"/>
        <v>42710.974004629628</v>
      </c>
      <c r="U545">
        <f t="shared" si="52"/>
        <v>25</v>
      </c>
      <c r="V545">
        <f t="shared" si="53"/>
        <v>2016</v>
      </c>
    </row>
    <row r="546" spans="1:22" ht="60" x14ac:dyDescent="0.25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48"/>
        <v>138</v>
      </c>
      <c r="P546">
        <f t="shared" si="49"/>
        <v>81.290000000000006</v>
      </c>
      <c r="Q546" t="s">
        <v>8315</v>
      </c>
      <c r="R546" t="s">
        <v>8316</v>
      </c>
      <c r="S546" s="14">
        <f t="shared" si="50"/>
        <v>42136.675196759257</v>
      </c>
      <c r="T546" s="14">
        <f t="shared" si="51"/>
        <v>42166.675196759257</v>
      </c>
      <c r="U546">
        <f t="shared" si="52"/>
        <v>30</v>
      </c>
      <c r="V546">
        <f t="shared" si="53"/>
        <v>2015</v>
      </c>
    </row>
    <row r="547" spans="1:22" ht="45" x14ac:dyDescent="0.25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48"/>
        <v>138</v>
      </c>
      <c r="P547">
        <f t="shared" si="49"/>
        <v>28.41</v>
      </c>
      <c r="Q547" t="s">
        <v>8315</v>
      </c>
      <c r="R547" t="s">
        <v>8316</v>
      </c>
      <c r="S547" s="14">
        <f t="shared" si="50"/>
        <v>42405.090300925927</v>
      </c>
      <c r="T547" s="14">
        <f t="shared" si="51"/>
        <v>42414</v>
      </c>
      <c r="U547">
        <f t="shared" si="52"/>
        <v>9</v>
      </c>
      <c r="V547">
        <f t="shared" si="53"/>
        <v>2016</v>
      </c>
    </row>
    <row r="548" spans="1:22" ht="45" x14ac:dyDescent="0.25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48"/>
        <v>138</v>
      </c>
      <c r="P548">
        <f t="shared" si="49"/>
        <v>28.32</v>
      </c>
      <c r="Q548" t="s">
        <v>8315</v>
      </c>
      <c r="R548" t="s">
        <v>8316</v>
      </c>
      <c r="S548" s="14">
        <f t="shared" si="50"/>
        <v>42410.017199074078</v>
      </c>
      <c r="T548" s="14">
        <f t="shared" si="51"/>
        <v>42430.999305555553</v>
      </c>
      <c r="U548">
        <f t="shared" si="52"/>
        <v>21</v>
      </c>
      <c r="V548">
        <f t="shared" si="53"/>
        <v>2016</v>
      </c>
    </row>
    <row r="549" spans="1:22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8"/>
        <v>137</v>
      </c>
      <c r="P549">
        <f t="shared" si="49"/>
        <v>63.92</v>
      </c>
      <c r="Q549" t="s">
        <v>8318</v>
      </c>
      <c r="R549" t="s">
        <v>8332</v>
      </c>
      <c r="S549" s="14">
        <f t="shared" si="50"/>
        <v>42177.007071759261</v>
      </c>
      <c r="T549" s="14">
        <f t="shared" si="51"/>
        <v>42208.125</v>
      </c>
      <c r="U549">
        <f t="shared" si="52"/>
        <v>32</v>
      </c>
      <c r="V549">
        <f t="shared" si="53"/>
        <v>2015</v>
      </c>
    </row>
    <row r="550" spans="1:22" ht="30" x14ac:dyDescent="0.25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48"/>
        <v>137</v>
      </c>
      <c r="P550">
        <f t="shared" si="49"/>
        <v>69.569999999999993</v>
      </c>
      <c r="Q550" t="s">
        <v>8310</v>
      </c>
      <c r="R550" t="s">
        <v>8311</v>
      </c>
      <c r="S550" s="14">
        <f t="shared" si="50"/>
        <v>42774.621712962966</v>
      </c>
      <c r="T550" s="14">
        <f t="shared" si="51"/>
        <v>42804.621712962966</v>
      </c>
      <c r="U550">
        <f t="shared" si="52"/>
        <v>30</v>
      </c>
      <c r="V550">
        <f t="shared" si="53"/>
        <v>2017</v>
      </c>
    </row>
    <row r="551" spans="1:22" ht="60" x14ac:dyDescent="0.25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48"/>
        <v>137</v>
      </c>
      <c r="P551">
        <f t="shared" si="49"/>
        <v>70.06</v>
      </c>
      <c r="Q551" t="s">
        <v>8312</v>
      </c>
      <c r="R551" t="s">
        <v>8313</v>
      </c>
      <c r="S551" s="14">
        <f t="shared" si="50"/>
        <v>42126.92123842593</v>
      </c>
      <c r="T551" s="14">
        <f t="shared" si="51"/>
        <v>42158.1875</v>
      </c>
      <c r="U551">
        <f t="shared" si="52"/>
        <v>32</v>
      </c>
      <c r="V551">
        <f t="shared" si="53"/>
        <v>2015</v>
      </c>
    </row>
    <row r="552" spans="1:22" ht="45" x14ac:dyDescent="0.25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48"/>
        <v>137</v>
      </c>
      <c r="P552">
        <f t="shared" si="49"/>
        <v>50.29</v>
      </c>
      <c r="Q552" t="s">
        <v>8318</v>
      </c>
      <c r="R552" t="s">
        <v>8330</v>
      </c>
      <c r="S552" s="14">
        <f t="shared" si="50"/>
        <v>41032.071134259262</v>
      </c>
      <c r="T552" s="14">
        <f t="shared" si="51"/>
        <v>41062.071134259262</v>
      </c>
      <c r="U552">
        <f t="shared" si="52"/>
        <v>30</v>
      </c>
      <c r="V552">
        <f t="shared" si="53"/>
        <v>2012</v>
      </c>
    </row>
    <row r="553" spans="1:22" ht="60" x14ac:dyDescent="0.25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48"/>
        <v>137</v>
      </c>
      <c r="P553">
        <f t="shared" si="49"/>
        <v>30.96</v>
      </c>
      <c r="Q553" t="s">
        <v>8321</v>
      </c>
      <c r="R553" t="s">
        <v>8322</v>
      </c>
      <c r="S553" s="14">
        <f t="shared" si="50"/>
        <v>41754.745243055557</v>
      </c>
      <c r="T553" s="14">
        <f t="shared" si="51"/>
        <v>41769.165972222225</v>
      </c>
      <c r="U553">
        <f t="shared" si="52"/>
        <v>15</v>
      </c>
      <c r="V553">
        <f t="shared" si="53"/>
        <v>2014</v>
      </c>
    </row>
    <row r="554" spans="1:22" ht="45" x14ac:dyDescent="0.25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48"/>
        <v>137</v>
      </c>
      <c r="P554">
        <f t="shared" si="49"/>
        <v>89.42</v>
      </c>
      <c r="Q554" t="s">
        <v>8312</v>
      </c>
      <c r="R554" t="s">
        <v>8313</v>
      </c>
      <c r="S554" s="14">
        <f t="shared" si="50"/>
        <v>40925.599664351852</v>
      </c>
      <c r="T554" s="14">
        <f t="shared" si="51"/>
        <v>40979.207638888889</v>
      </c>
      <c r="U554">
        <f t="shared" si="52"/>
        <v>54</v>
      </c>
      <c r="V554">
        <f t="shared" si="53"/>
        <v>2012</v>
      </c>
    </row>
    <row r="555" spans="1:22" ht="30" x14ac:dyDescent="0.25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48"/>
        <v>137</v>
      </c>
      <c r="P555">
        <f t="shared" si="49"/>
        <v>54</v>
      </c>
      <c r="Q555" t="s">
        <v>8312</v>
      </c>
      <c r="R555" t="s">
        <v>8329</v>
      </c>
      <c r="S555" s="14">
        <f t="shared" si="50"/>
        <v>41074.221562500003</v>
      </c>
      <c r="T555" s="14">
        <f t="shared" si="51"/>
        <v>41104.221562500003</v>
      </c>
      <c r="U555">
        <f t="shared" si="52"/>
        <v>30</v>
      </c>
      <c r="V555">
        <f t="shared" si="53"/>
        <v>2012</v>
      </c>
    </row>
    <row r="556" spans="1:22" ht="45" x14ac:dyDescent="0.25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48"/>
        <v>137</v>
      </c>
      <c r="P556">
        <f t="shared" si="49"/>
        <v>34.9</v>
      </c>
      <c r="Q556" t="s">
        <v>8308</v>
      </c>
      <c r="R556" t="s">
        <v>8317</v>
      </c>
      <c r="S556" s="14">
        <f t="shared" si="50"/>
        <v>42494.061793981484</v>
      </c>
      <c r="T556" s="14">
        <f t="shared" si="51"/>
        <v>42519.061793981484</v>
      </c>
      <c r="U556">
        <f t="shared" si="52"/>
        <v>25</v>
      </c>
      <c r="V556">
        <f t="shared" si="53"/>
        <v>2016</v>
      </c>
    </row>
    <row r="557" spans="1:22" ht="30" x14ac:dyDescent="0.25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48"/>
        <v>137</v>
      </c>
      <c r="P557">
        <f t="shared" si="49"/>
        <v>40.42</v>
      </c>
      <c r="Q557" t="s">
        <v>8312</v>
      </c>
      <c r="R557" t="s">
        <v>8320</v>
      </c>
      <c r="S557" s="14">
        <f t="shared" si="50"/>
        <v>40802.733101851853</v>
      </c>
      <c r="T557" s="14">
        <f t="shared" si="51"/>
        <v>40832.918749999997</v>
      </c>
      <c r="U557">
        <f t="shared" si="52"/>
        <v>31</v>
      </c>
      <c r="V557">
        <f t="shared" si="53"/>
        <v>2011</v>
      </c>
    </row>
    <row r="558" spans="1:22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8"/>
        <v>137</v>
      </c>
      <c r="P558">
        <f t="shared" si="49"/>
        <v>30.37</v>
      </c>
      <c r="Q558" t="s">
        <v>8312</v>
      </c>
      <c r="R558" t="s">
        <v>8329</v>
      </c>
      <c r="S558" s="14">
        <f t="shared" si="50"/>
        <v>41074.834965277776</v>
      </c>
      <c r="T558" s="14">
        <f t="shared" si="51"/>
        <v>41090.165972222225</v>
      </c>
      <c r="U558">
        <f t="shared" si="52"/>
        <v>16</v>
      </c>
      <c r="V558">
        <f t="shared" si="53"/>
        <v>2012</v>
      </c>
    </row>
    <row r="559" spans="1:22" ht="45" x14ac:dyDescent="0.25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48"/>
        <v>137</v>
      </c>
      <c r="P559">
        <f t="shared" si="49"/>
        <v>45.6</v>
      </c>
      <c r="Q559" t="s">
        <v>8318</v>
      </c>
      <c r="R559" t="s">
        <v>8330</v>
      </c>
      <c r="S559" s="14">
        <f t="shared" si="50"/>
        <v>42543.862777777773</v>
      </c>
      <c r="T559" s="14">
        <f t="shared" si="51"/>
        <v>42573.862777777773</v>
      </c>
      <c r="U559">
        <f t="shared" si="52"/>
        <v>30</v>
      </c>
      <c r="V559">
        <f t="shared" si="53"/>
        <v>2016</v>
      </c>
    </row>
    <row r="560" spans="1:22" ht="45" x14ac:dyDescent="0.25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48"/>
        <v>137</v>
      </c>
      <c r="P560">
        <f t="shared" si="49"/>
        <v>26.27</v>
      </c>
      <c r="Q560" t="s">
        <v>8312</v>
      </c>
      <c r="R560" t="s">
        <v>8329</v>
      </c>
      <c r="S560" s="14">
        <f t="shared" si="50"/>
        <v>40671.637511574074</v>
      </c>
      <c r="T560" s="14">
        <f t="shared" si="51"/>
        <v>40701.637511574074</v>
      </c>
      <c r="U560">
        <f t="shared" si="52"/>
        <v>30</v>
      </c>
      <c r="V560">
        <f t="shared" si="53"/>
        <v>2011</v>
      </c>
    </row>
    <row r="561" spans="1:22" ht="45" x14ac:dyDescent="0.25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48"/>
        <v>136</v>
      </c>
      <c r="P561">
        <f t="shared" si="49"/>
        <v>449.26</v>
      </c>
      <c r="Q561" t="s">
        <v>8308</v>
      </c>
      <c r="R561" t="s">
        <v>8309</v>
      </c>
      <c r="S561" s="14">
        <f t="shared" si="50"/>
        <v>42675.438946759255</v>
      </c>
      <c r="T561" s="14">
        <f t="shared" si="51"/>
        <v>42705.207638888889</v>
      </c>
      <c r="U561">
        <f t="shared" si="52"/>
        <v>30</v>
      </c>
      <c r="V561">
        <f t="shared" si="53"/>
        <v>2016</v>
      </c>
    </row>
    <row r="562" spans="1:22" ht="60" x14ac:dyDescent="0.25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48"/>
        <v>136</v>
      </c>
      <c r="P562">
        <f t="shared" si="49"/>
        <v>95.76</v>
      </c>
      <c r="Q562" t="s">
        <v>8323</v>
      </c>
      <c r="R562" t="s">
        <v>8324</v>
      </c>
      <c r="S562" s="14">
        <f t="shared" si="50"/>
        <v>42705.919201388882</v>
      </c>
      <c r="T562" s="14">
        <f t="shared" si="51"/>
        <v>42738.919201388882</v>
      </c>
      <c r="U562">
        <f t="shared" si="52"/>
        <v>33</v>
      </c>
      <c r="V562">
        <f t="shared" si="53"/>
        <v>2016</v>
      </c>
    </row>
    <row r="563" spans="1:22" ht="60" x14ac:dyDescent="0.25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48"/>
        <v>136</v>
      </c>
      <c r="P563">
        <f t="shared" si="49"/>
        <v>59.97</v>
      </c>
      <c r="Q563" t="s">
        <v>8321</v>
      </c>
      <c r="R563" t="s">
        <v>8331</v>
      </c>
      <c r="S563" s="14">
        <f t="shared" si="50"/>
        <v>42200.578310185185</v>
      </c>
      <c r="T563" s="14">
        <f t="shared" si="51"/>
        <v>42252.165972222225</v>
      </c>
      <c r="U563">
        <f t="shared" si="52"/>
        <v>52</v>
      </c>
      <c r="V563">
        <f t="shared" si="53"/>
        <v>2015</v>
      </c>
    </row>
    <row r="564" spans="1:22" ht="60" x14ac:dyDescent="0.25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48"/>
        <v>136</v>
      </c>
      <c r="P564">
        <f t="shared" si="49"/>
        <v>97.9</v>
      </c>
      <c r="Q564" t="s">
        <v>8312</v>
      </c>
      <c r="R564" t="s">
        <v>8329</v>
      </c>
      <c r="S564" s="14">
        <f t="shared" si="50"/>
        <v>40354.11550925926</v>
      </c>
      <c r="T564" s="14">
        <f t="shared" si="51"/>
        <v>40425.043749999997</v>
      </c>
      <c r="U564">
        <f t="shared" si="52"/>
        <v>71</v>
      </c>
      <c r="V564">
        <f t="shared" si="53"/>
        <v>2010</v>
      </c>
    </row>
    <row r="565" spans="1:22" ht="60" x14ac:dyDescent="0.25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48"/>
        <v>136</v>
      </c>
      <c r="P565">
        <f t="shared" si="49"/>
        <v>160.47</v>
      </c>
      <c r="Q565" t="s">
        <v>8318</v>
      </c>
      <c r="R565" t="s">
        <v>8330</v>
      </c>
      <c r="S565" s="14">
        <f t="shared" si="50"/>
        <v>42058.235289351855</v>
      </c>
      <c r="T565" s="14">
        <f t="shared" si="51"/>
        <v>42085.333333333328</v>
      </c>
      <c r="U565">
        <f t="shared" si="52"/>
        <v>28</v>
      </c>
      <c r="V565">
        <f t="shared" si="53"/>
        <v>2015</v>
      </c>
    </row>
    <row r="566" spans="1:22" ht="45" x14ac:dyDescent="0.25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48"/>
        <v>136</v>
      </c>
      <c r="P566">
        <f t="shared" si="49"/>
        <v>46.42</v>
      </c>
      <c r="Q566" t="s">
        <v>8315</v>
      </c>
      <c r="R566" t="s">
        <v>8316</v>
      </c>
      <c r="S566" s="14">
        <f t="shared" si="50"/>
        <v>42102.743773148148</v>
      </c>
      <c r="T566" s="14">
        <f t="shared" si="51"/>
        <v>42123.743773148148</v>
      </c>
      <c r="U566">
        <f t="shared" si="52"/>
        <v>21</v>
      </c>
      <c r="V566">
        <f t="shared" si="53"/>
        <v>2015</v>
      </c>
    </row>
    <row r="567" spans="1:22" ht="60" x14ac:dyDescent="0.25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48"/>
        <v>136</v>
      </c>
      <c r="P567">
        <f t="shared" si="49"/>
        <v>66.67</v>
      </c>
      <c r="Q567" t="s">
        <v>8315</v>
      </c>
      <c r="R567" t="s">
        <v>8316</v>
      </c>
      <c r="S567" s="14">
        <f t="shared" si="50"/>
        <v>42072.370381944449</v>
      </c>
      <c r="T567" s="14">
        <f t="shared" si="51"/>
        <v>42102.370381944449</v>
      </c>
      <c r="U567">
        <f t="shared" si="52"/>
        <v>30</v>
      </c>
      <c r="V567">
        <f t="shared" si="53"/>
        <v>2015</v>
      </c>
    </row>
    <row r="568" spans="1:22" ht="60" x14ac:dyDescent="0.25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48"/>
        <v>136</v>
      </c>
      <c r="P568">
        <f t="shared" si="49"/>
        <v>35.79</v>
      </c>
      <c r="Q568" t="s">
        <v>8312</v>
      </c>
      <c r="R568" t="s">
        <v>8329</v>
      </c>
      <c r="S568" s="14">
        <f t="shared" si="50"/>
        <v>40638.868611111109</v>
      </c>
      <c r="T568" s="14">
        <f t="shared" si="51"/>
        <v>40668.868611111109</v>
      </c>
      <c r="U568">
        <f t="shared" si="52"/>
        <v>30</v>
      </c>
      <c r="V568">
        <f t="shared" si="53"/>
        <v>2011</v>
      </c>
    </row>
    <row r="569" spans="1:22" ht="60" x14ac:dyDescent="0.25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48"/>
        <v>136</v>
      </c>
      <c r="P569">
        <f t="shared" si="49"/>
        <v>15.15</v>
      </c>
      <c r="Q569" t="s">
        <v>8315</v>
      </c>
      <c r="R569" t="s">
        <v>8316</v>
      </c>
      <c r="S569" s="14">
        <f t="shared" si="50"/>
        <v>42461.689745370371</v>
      </c>
      <c r="T569" s="14">
        <f t="shared" si="51"/>
        <v>42521.689745370371</v>
      </c>
      <c r="U569">
        <f t="shared" si="52"/>
        <v>60</v>
      </c>
      <c r="V569">
        <f t="shared" si="53"/>
        <v>2016</v>
      </c>
    </row>
    <row r="570" spans="1:22" ht="60" x14ac:dyDescent="0.25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48"/>
        <v>136</v>
      </c>
      <c r="P570">
        <f t="shared" si="49"/>
        <v>13.6</v>
      </c>
      <c r="Q570" t="s">
        <v>8315</v>
      </c>
      <c r="R570" t="s">
        <v>8316</v>
      </c>
      <c r="S570" s="14">
        <f t="shared" si="50"/>
        <v>42401.610983796301</v>
      </c>
      <c r="T570" s="14">
        <f t="shared" si="51"/>
        <v>42426</v>
      </c>
      <c r="U570">
        <f t="shared" si="52"/>
        <v>25</v>
      </c>
      <c r="V570">
        <f t="shared" si="53"/>
        <v>2016</v>
      </c>
    </row>
    <row r="571" spans="1:22" ht="60" x14ac:dyDescent="0.25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48"/>
        <v>135</v>
      </c>
      <c r="P571">
        <f t="shared" si="49"/>
        <v>53.99</v>
      </c>
      <c r="Q571" t="s">
        <v>8323</v>
      </c>
      <c r="R571" t="s">
        <v>8324</v>
      </c>
      <c r="S571" s="14">
        <f t="shared" si="50"/>
        <v>42275.767303240747</v>
      </c>
      <c r="T571" s="14">
        <f t="shared" si="51"/>
        <v>42300.767303240747</v>
      </c>
      <c r="U571">
        <f t="shared" si="52"/>
        <v>25</v>
      </c>
      <c r="V571">
        <f t="shared" si="53"/>
        <v>2015</v>
      </c>
    </row>
    <row r="572" spans="1:22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8"/>
        <v>135</v>
      </c>
      <c r="P572">
        <f t="shared" si="49"/>
        <v>79.41</v>
      </c>
      <c r="Q572" t="s">
        <v>8323</v>
      </c>
      <c r="R572" t="s">
        <v>8324</v>
      </c>
      <c r="S572" s="14">
        <f t="shared" si="50"/>
        <v>42298.34783564815</v>
      </c>
      <c r="T572" s="14">
        <f t="shared" si="51"/>
        <v>42358.375</v>
      </c>
      <c r="U572">
        <f t="shared" si="52"/>
        <v>61</v>
      </c>
      <c r="V572">
        <f t="shared" si="53"/>
        <v>2015</v>
      </c>
    </row>
    <row r="573" spans="1:22" ht="60" x14ac:dyDescent="0.25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48"/>
        <v>135</v>
      </c>
      <c r="P573">
        <f t="shared" si="49"/>
        <v>60.18</v>
      </c>
      <c r="Q573" t="s">
        <v>8312</v>
      </c>
      <c r="R573" t="s">
        <v>8313</v>
      </c>
      <c r="S573" s="14">
        <f t="shared" si="50"/>
        <v>42634.614780092597</v>
      </c>
      <c r="T573" s="14">
        <f t="shared" si="51"/>
        <v>42660.676388888889</v>
      </c>
      <c r="U573">
        <f t="shared" si="52"/>
        <v>27</v>
      </c>
      <c r="V573">
        <f t="shared" si="53"/>
        <v>2016</v>
      </c>
    </row>
    <row r="574" spans="1:22" ht="60" x14ac:dyDescent="0.25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48"/>
        <v>135</v>
      </c>
      <c r="P574">
        <f t="shared" si="49"/>
        <v>168.75</v>
      </c>
      <c r="Q574" t="s">
        <v>8315</v>
      </c>
      <c r="R574" t="s">
        <v>8316</v>
      </c>
      <c r="S574" s="14">
        <f t="shared" si="50"/>
        <v>42483.675208333334</v>
      </c>
      <c r="T574" s="14">
        <f t="shared" si="51"/>
        <v>42522.789583333331</v>
      </c>
      <c r="U574">
        <f t="shared" si="52"/>
        <v>40</v>
      </c>
      <c r="V574">
        <f t="shared" si="53"/>
        <v>2016</v>
      </c>
    </row>
    <row r="575" spans="1:22" ht="45" x14ac:dyDescent="0.25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48"/>
        <v>135</v>
      </c>
      <c r="P575">
        <f t="shared" si="49"/>
        <v>59.16</v>
      </c>
      <c r="Q575" t="s">
        <v>8312</v>
      </c>
      <c r="R575" t="s">
        <v>8313</v>
      </c>
      <c r="S575" s="14">
        <f t="shared" si="50"/>
        <v>40926.319062499999</v>
      </c>
      <c r="T575" s="14">
        <f t="shared" si="51"/>
        <v>40971.319062499999</v>
      </c>
      <c r="U575">
        <f t="shared" si="52"/>
        <v>45</v>
      </c>
      <c r="V575">
        <f t="shared" si="53"/>
        <v>2012</v>
      </c>
    </row>
    <row r="576" spans="1:22" ht="30" x14ac:dyDescent="0.25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48"/>
        <v>135</v>
      </c>
      <c r="P576">
        <f t="shared" si="49"/>
        <v>89.79</v>
      </c>
      <c r="Q576" t="s">
        <v>8315</v>
      </c>
      <c r="R576" t="s">
        <v>8316</v>
      </c>
      <c r="S576" s="14">
        <f t="shared" si="50"/>
        <v>42374.911226851851</v>
      </c>
      <c r="T576" s="14">
        <f t="shared" si="51"/>
        <v>42388.207638888889</v>
      </c>
      <c r="U576">
        <f t="shared" si="52"/>
        <v>14</v>
      </c>
      <c r="V576">
        <f t="shared" si="53"/>
        <v>2016</v>
      </c>
    </row>
    <row r="577" spans="1:22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8"/>
        <v>135</v>
      </c>
      <c r="P577">
        <f t="shared" si="49"/>
        <v>51.96</v>
      </c>
      <c r="Q577" t="s">
        <v>8312</v>
      </c>
      <c r="R577" t="s">
        <v>8329</v>
      </c>
      <c r="S577" s="14">
        <f t="shared" si="50"/>
        <v>41205.198321759257</v>
      </c>
      <c r="T577" s="14">
        <f t="shared" si="51"/>
        <v>41240.5</v>
      </c>
      <c r="U577">
        <f t="shared" si="52"/>
        <v>36</v>
      </c>
      <c r="V577">
        <f t="shared" si="53"/>
        <v>2012</v>
      </c>
    </row>
    <row r="578" spans="1:22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54">ROUND(E578/D578*100,0)</f>
        <v>135</v>
      </c>
      <c r="P578">
        <f t="shared" si="49"/>
        <v>79.180000000000007</v>
      </c>
      <c r="Q578" t="s">
        <v>8312</v>
      </c>
      <c r="R578" t="s">
        <v>8329</v>
      </c>
      <c r="S578" s="14">
        <f t="shared" si="50"/>
        <v>40718.839537037034</v>
      </c>
      <c r="T578" s="14">
        <f t="shared" si="51"/>
        <v>40748.839537037034</v>
      </c>
      <c r="U578">
        <f t="shared" si="52"/>
        <v>30</v>
      </c>
      <c r="V578">
        <f t="shared" si="53"/>
        <v>2011</v>
      </c>
    </row>
    <row r="579" spans="1:22" ht="45" x14ac:dyDescent="0.25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54"/>
        <v>135</v>
      </c>
      <c r="P579">
        <f t="shared" ref="P579:P642" si="55">IFERROR(ROUND(E579/L579,2),0)</f>
        <v>51.92</v>
      </c>
      <c r="Q579" t="s">
        <v>8323</v>
      </c>
      <c r="R579" t="s">
        <v>8324</v>
      </c>
      <c r="S579" s="14">
        <f t="shared" ref="S579:S642" si="56">+(((J579/60)/60)/24)+DATE(1970,1,1)</f>
        <v>41852.665798611109</v>
      </c>
      <c r="T579" s="14">
        <f t="shared" ref="T579:T642" si="57">+(((I579/60)/60)/24)+DATE(1970,1,1)</f>
        <v>41882.665798611109</v>
      </c>
      <c r="U579">
        <f t="shared" ref="U579:U642" si="58">CEILING(T579-S579,1)</f>
        <v>30</v>
      </c>
      <c r="V579">
        <f t="shared" ref="V579:V642" si="59">YEAR(S579)</f>
        <v>2014</v>
      </c>
    </row>
    <row r="580" spans="1:22" ht="45" x14ac:dyDescent="0.25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54"/>
        <v>134</v>
      </c>
      <c r="P580">
        <f t="shared" si="55"/>
        <v>23.81</v>
      </c>
      <c r="Q580" t="s">
        <v>8310</v>
      </c>
      <c r="R580" t="s">
        <v>8311</v>
      </c>
      <c r="S580" s="14">
        <f t="shared" si="56"/>
        <v>41846.34579861111</v>
      </c>
      <c r="T580" s="14">
        <f t="shared" si="57"/>
        <v>41867.34579861111</v>
      </c>
      <c r="U580">
        <f t="shared" si="58"/>
        <v>21</v>
      </c>
      <c r="V580">
        <f t="shared" si="59"/>
        <v>2014</v>
      </c>
    </row>
    <row r="581" spans="1:22" ht="60" x14ac:dyDescent="0.25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54"/>
        <v>134</v>
      </c>
      <c r="P581">
        <f t="shared" si="55"/>
        <v>108.15</v>
      </c>
      <c r="Q581" t="s">
        <v>8318</v>
      </c>
      <c r="R581" t="s">
        <v>8330</v>
      </c>
      <c r="S581" s="14">
        <f t="shared" si="56"/>
        <v>40430.604328703703</v>
      </c>
      <c r="T581" s="14">
        <f t="shared" si="57"/>
        <v>40467.152083333334</v>
      </c>
      <c r="U581">
        <f t="shared" si="58"/>
        <v>37</v>
      </c>
      <c r="V581">
        <f t="shared" si="59"/>
        <v>2010</v>
      </c>
    </row>
    <row r="582" spans="1:22" ht="30" x14ac:dyDescent="0.25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54"/>
        <v>134</v>
      </c>
      <c r="P582">
        <f t="shared" si="55"/>
        <v>31.66</v>
      </c>
      <c r="Q582" t="s">
        <v>8312</v>
      </c>
      <c r="R582" t="s">
        <v>8329</v>
      </c>
      <c r="S582" s="14">
        <f t="shared" si="56"/>
        <v>41416.146944444445</v>
      </c>
      <c r="T582" s="14">
        <f t="shared" si="57"/>
        <v>41446.146944444445</v>
      </c>
      <c r="U582">
        <f t="shared" si="58"/>
        <v>30</v>
      </c>
      <c r="V582">
        <f t="shared" si="59"/>
        <v>2013</v>
      </c>
    </row>
    <row r="583" spans="1:22" ht="60" x14ac:dyDescent="0.25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54"/>
        <v>134</v>
      </c>
      <c r="P583">
        <f t="shared" si="55"/>
        <v>62.38</v>
      </c>
      <c r="Q583" t="s">
        <v>8312</v>
      </c>
      <c r="R583" t="s">
        <v>8329</v>
      </c>
      <c r="S583" s="14">
        <f t="shared" si="56"/>
        <v>41373.690266203703</v>
      </c>
      <c r="T583" s="14">
        <f t="shared" si="57"/>
        <v>41403.690266203703</v>
      </c>
      <c r="U583">
        <f t="shared" si="58"/>
        <v>30</v>
      </c>
      <c r="V583">
        <f t="shared" si="59"/>
        <v>2013</v>
      </c>
    </row>
    <row r="584" spans="1:22" ht="45" x14ac:dyDescent="0.25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54"/>
        <v>134</v>
      </c>
      <c r="P584">
        <f t="shared" si="55"/>
        <v>70.55</v>
      </c>
      <c r="Q584" t="s">
        <v>8312</v>
      </c>
      <c r="R584" t="s">
        <v>8313</v>
      </c>
      <c r="S584" s="14">
        <f t="shared" si="56"/>
        <v>41768.841921296298</v>
      </c>
      <c r="T584" s="14">
        <f t="shared" si="57"/>
        <v>41799.208333333336</v>
      </c>
      <c r="U584">
        <f t="shared" si="58"/>
        <v>31</v>
      </c>
      <c r="V584">
        <f t="shared" si="59"/>
        <v>2014</v>
      </c>
    </row>
    <row r="585" spans="1:22" ht="60" x14ac:dyDescent="0.25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54"/>
        <v>134</v>
      </c>
      <c r="P585">
        <f t="shared" si="55"/>
        <v>39.82</v>
      </c>
      <c r="Q585" t="s">
        <v>8312</v>
      </c>
      <c r="R585" t="s">
        <v>8313</v>
      </c>
      <c r="S585" s="14">
        <f t="shared" si="56"/>
        <v>40250.242106481484</v>
      </c>
      <c r="T585" s="14">
        <f t="shared" si="57"/>
        <v>40286.290972222225</v>
      </c>
      <c r="U585">
        <f t="shared" si="58"/>
        <v>37</v>
      </c>
      <c r="V585">
        <f t="shared" si="59"/>
        <v>2010</v>
      </c>
    </row>
    <row r="586" spans="1:22" ht="45" x14ac:dyDescent="0.25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54"/>
        <v>134</v>
      </c>
      <c r="P586">
        <f t="shared" si="55"/>
        <v>31.81</v>
      </c>
      <c r="Q586" t="s">
        <v>8321</v>
      </c>
      <c r="R586" t="s">
        <v>8331</v>
      </c>
      <c r="S586" s="14">
        <f t="shared" si="56"/>
        <v>41309.11791666667</v>
      </c>
      <c r="T586" s="14">
        <f t="shared" si="57"/>
        <v>41344</v>
      </c>
      <c r="U586">
        <f t="shared" si="58"/>
        <v>35</v>
      </c>
      <c r="V586">
        <f t="shared" si="59"/>
        <v>2013</v>
      </c>
    </row>
    <row r="587" spans="1:22" ht="60" x14ac:dyDescent="0.25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54"/>
        <v>134</v>
      </c>
      <c r="P587">
        <f t="shared" si="55"/>
        <v>53.4</v>
      </c>
      <c r="Q587" t="s">
        <v>8326</v>
      </c>
      <c r="R587" t="s">
        <v>8327</v>
      </c>
      <c r="S587" s="14">
        <f t="shared" si="56"/>
        <v>42338.84375</v>
      </c>
      <c r="T587" s="14">
        <f t="shared" si="57"/>
        <v>42367.958333333328</v>
      </c>
      <c r="U587">
        <f t="shared" si="58"/>
        <v>30</v>
      </c>
      <c r="V587">
        <f t="shared" si="59"/>
        <v>2015</v>
      </c>
    </row>
    <row r="588" spans="1:22" ht="60" x14ac:dyDescent="0.25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54"/>
        <v>133</v>
      </c>
      <c r="P588">
        <f t="shared" si="55"/>
        <v>100.08</v>
      </c>
      <c r="Q588" t="s">
        <v>8318</v>
      </c>
      <c r="R588" t="s">
        <v>8330</v>
      </c>
      <c r="S588" s="14">
        <f t="shared" si="56"/>
        <v>41519.004733796297</v>
      </c>
      <c r="T588" s="14">
        <f t="shared" si="57"/>
        <v>41579</v>
      </c>
      <c r="U588">
        <f t="shared" si="58"/>
        <v>60</v>
      </c>
      <c r="V588">
        <f t="shared" si="59"/>
        <v>2013</v>
      </c>
    </row>
    <row r="589" spans="1:22" ht="60" x14ac:dyDescent="0.25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54"/>
        <v>133</v>
      </c>
      <c r="P589">
        <f t="shared" si="55"/>
        <v>81.650000000000006</v>
      </c>
      <c r="Q589" t="s">
        <v>8310</v>
      </c>
      <c r="R589" t="s">
        <v>8311</v>
      </c>
      <c r="S589" s="14">
        <f t="shared" si="56"/>
        <v>42292.513888888891</v>
      </c>
      <c r="T589" s="14">
        <f t="shared" si="57"/>
        <v>42322.555555555555</v>
      </c>
      <c r="U589">
        <f t="shared" si="58"/>
        <v>31</v>
      </c>
      <c r="V589">
        <f t="shared" si="59"/>
        <v>2015</v>
      </c>
    </row>
    <row r="590" spans="1:22" ht="30" x14ac:dyDescent="0.25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54"/>
        <v>133</v>
      </c>
      <c r="P590">
        <f t="shared" si="55"/>
        <v>73.5</v>
      </c>
      <c r="Q590" t="s">
        <v>8308</v>
      </c>
      <c r="R590" t="s">
        <v>8309</v>
      </c>
      <c r="S590" s="14">
        <f t="shared" si="56"/>
        <v>41704.735937500001</v>
      </c>
      <c r="T590" s="14">
        <f t="shared" si="57"/>
        <v>41750.165972222225</v>
      </c>
      <c r="U590">
        <f t="shared" si="58"/>
        <v>46</v>
      </c>
      <c r="V590">
        <f t="shared" si="59"/>
        <v>2014</v>
      </c>
    </row>
    <row r="591" spans="1:22" ht="60" x14ac:dyDescent="0.25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54"/>
        <v>133</v>
      </c>
      <c r="P591">
        <f t="shared" si="55"/>
        <v>82.94</v>
      </c>
      <c r="Q591" t="s">
        <v>8315</v>
      </c>
      <c r="R591" t="s">
        <v>8328</v>
      </c>
      <c r="S591" s="14">
        <f t="shared" si="56"/>
        <v>41843.155729166669</v>
      </c>
      <c r="T591" s="14">
        <f t="shared" si="57"/>
        <v>41873.155729166669</v>
      </c>
      <c r="U591">
        <f t="shared" si="58"/>
        <v>30</v>
      </c>
      <c r="V591">
        <f t="shared" si="59"/>
        <v>2014</v>
      </c>
    </row>
    <row r="592" spans="1:22" ht="60" x14ac:dyDescent="0.25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54"/>
        <v>133</v>
      </c>
      <c r="P592">
        <f t="shared" si="55"/>
        <v>57.2</v>
      </c>
      <c r="Q592" t="s">
        <v>8315</v>
      </c>
      <c r="R592" t="s">
        <v>8316</v>
      </c>
      <c r="S592" s="14">
        <f t="shared" si="56"/>
        <v>42538.73583333334</v>
      </c>
      <c r="T592" s="14">
        <f t="shared" si="57"/>
        <v>42583.290972222225</v>
      </c>
      <c r="U592">
        <f t="shared" si="58"/>
        <v>45</v>
      </c>
      <c r="V592">
        <f t="shared" si="59"/>
        <v>2016</v>
      </c>
    </row>
    <row r="593" spans="1:22" ht="45" x14ac:dyDescent="0.25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54"/>
        <v>133</v>
      </c>
      <c r="P593">
        <f t="shared" si="55"/>
        <v>38.5</v>
      </c>
      <c r="Q593" t="s">
        <v>8315</v>
      </c>
      <c r="R593" t="s">
        <v>8316</v>
      </c>
      <c r="S593" s="14">
        <f t="shared" si="56"/>
        <v>40884.066678240742</v>
      </c>
      <c r="T593" s="14">
        <f t="shared" si="57"/>
        <v>40926.958333333336</v>
      </c>
      <c r="U593">
        <f t="shared" si="58"/>
        <v>43</v>
      </c>
      <c r="V593">
        <f t="shared" si="59"/>
        <v>2011</v>
      </c>
    </row>
    <row r="594" spans="1:22" ht="60" x14ac:dyDescent="0.25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54"/>
        <v>133</v>
      </c>
      <c r="P594">
        <f t="shared" si="55"/>
        <v>86.96</v>
      </c>
      <c r="Q594" t="s">
        <v>8312</v>
      </c>
      <c r="R594" t="s">
        <v>8313</v>
      </c>
      <c r="S594" s="14">
        <f t="shared" si="56"/>
        <v>41876.18618055556</v>
      </c>
      <c r="T594" s="14">
        <f t="shared" si="57"/>
        <v>41897.18618055556</v>
      </c>
      <c r="U594">
        <f t="shared" si="58"/>
        <v>21</v>
      </c>
      <c r="V594">
        <f t="shared" si="59"/>
        <v>2014</v>
      </c>
    </row>
    <row r="595" spans="1:22" ht="30" x14ac:dyDescent="0.25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54"/>
        <v>133</v>
      </c>
      <c r="P595">
        <f t="shared" si="55"/>
        <v>36.36</v>
      </c>
      <c r="Q595" t="s">
        <v>8315</v>
      </c>
      <c r="R595" t="s">
        <v>8336</v>
      </c>
      <c r="S595" s="14">
        <f t="shared" si="56"/>
        <v>41803.457326388889</v>
      </c>
      <c r="T595" s="14">
        <f t="shared" si="57"/>
        <v>41833.457326388889</v>
      </c>
      <c r="U595">
        <f t="shared" si="58"/>
        <v>30</v>
      </c>
      <c r="V595">
        <f t="shared" si="59"/>
        <v>2014</v>
      </c>
    </row>
    <row r="596" spans="1:22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54"/>
        <v>133</v>
      </c>
      <c r="P596">
        <f t="shared" si="55"/>
        <v>27.3</v>
      </c>
      <c r="Q596" t="s">
        <v>8312</v>
      </c>
      <c r="R596" t="s">
        <v>8325</v>
      </c>
      <c r="S596" s="14">
        <f t="shared" si="56"/>
        <v>41312.311562499999</v>
      </c>
      <c r="T596" s="14">
        <f t="shared" si="57"/>
        <v>41342.311562499999</v>
      </c>
      <c r="U596">
        <f t="shared" si="58"/>
        <v>30</v>
      </c>
      <c r="V596">
        <f t="shared" si="59"/>
        <v>2013</v>
      </c>
    </row>
    <row r="597" spans="1:22" ht="45" x14ac:dyDescent="0.25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54"/>
        <v>133</v>
      </c>
      <c r="P597">
        <f t="shared" si="55"/>
        <v>42.9</v>
      </c>
      <c r="Q597" t="s">
        <v>8315</v>
      </c>
      <c r="R597" t="s">
        <v>8316</v>
      </c>
      <c r="S597" s="14">
        <f t="shared" si="56"/>
        <v>41948.552847222221</v>
      </c>
      <c r="T597" s="14">
        <f t="shared" si="57"/>
        <v>42008.552847222221</v>
      </c>
      <c r="U597">
        <f t="shared" si="58"/>
        <v>60</v>
      </c>
      <c r="V597">
        <f t="shared" si="59"/>
        <v>2014</v>
      </c>
    </row>
    <row r="598" spans="1:22" ht="45" x14ac:dyDescent="0.25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54"/>
        <v>133</v>
      </c>
      <c r="P598">
        <f t="shared" si="55"/>
        <v>120.55</v>
      </c>
      <c r="Q598" t="s">
        <v>8315</v>
      </c>
      <c r="R598" t="s">
        <v>8336</v>
      </c>
      <c r="S598" s="14">
        <f t="shared" si="56"/>
        <v>42403.035567129627</v>
      </c>
      <c r="T598" s="14">
        <f t="shared" si="57"/>
        <v>42462.993900462956</v>
      </c>
      <c r="U598">
        <f t="shared" si="58"/>
        <v>60</v>
      </c>
      <c r="V598">
        <f t="shared" si="59"/>
        <v>2016</v>
      </c>
    </row>
    <row r="599" spans="1:22" ht="60" x14ac:dyDescent="0.25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54"/>
        <v>133</v>
      </c>
      <c r="P599">
        <f t="shared" si="55"/>
        <v>28.57</v>
      </c>
      <c r="Q599" t="s">
        <v>8312</v>
      </c>
      <c r="R599" t="s">
        <v>8329</v>
      </c>
      <c r="S599" s="14">
        <f t="shared" si="56"/>
        <v>42058.941736111112</v>
      </c>
      <c r="T599" s="14">
        <f t="shared" si="57"/>
        <v>42088.90006944444</v>
      </c>
      <c r="U599">
        <f t="shared" si="58"/>
        <v>30</v>
      </c>
      <c r="V599">
        <f t="shared" si="59"/>
        <v>2015</v>
      </c>
    </row>
    <row r="600" spans="1:22" ht="45" x14ac:dyDescent="0.25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54"/>
        <v>133</v>
      </c>
      <c r="P600">
        <f t="shared" si="55"/>
        <v>42.61</v>
      </c>
      <c r="Q600" t="s">
        <v>8312</v>
      </c>
      <c r="R600" t="s">
        <v>8313</v>
      </c>
      <c r="S600" s="14">
        <f t="shared" si="56"/>
        <v>41403.000856481485</v>
      </c>
      <c r="T600" s="14">
        <f t="shared" si="57"/>
        <v>41433.000856481485</v>
      </c>
      <c r="U600">
        <f t="shared" si="58"/>
        <v>30</v>
      </c>
      <c r="V600">
        <f t="shared" si="59"/>
        <v>2013</v>
      </c>
    </row>
    <row r="601" spans="1:22" ht="45" x14ac:dyDescent="0.25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54"/>
        <v>133</v>
      </c>
      <c r="P601">
        <f t="shared" si="55"/>
        <v>52.68</v>
      </c>
      <c r="Q601" t="s">
        <v>8312</v>
      </c>
      <c r="R601" t="s">
        <v>8313</v>
      </c>
      <c r="S601" s="14">
        <f t="shared" si="56"/>
        <v>41655.709305555552</v>
      </c>
      <c r="T601" s="14">
        <f t="shared" si="57"/>
        <v>41676.709305555552</v>
      </c>
      <c r="U601">
        <f t="shared" si="58"/>
        <v>21</v>
      </c>
      <c r="V601">
        <f t="shared" si="59"/>
        <v>2014</v>
      </c>
    </row>
    <row r="602" spans="1:22" ht="60" x14ac:dyDescent="0.25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54"/>
        <v>133</v>
      </c>
      <c r="P602">
        <f t="shared" si="55"/>
        <v>57.14</v>
      </c>
      <c r="Q602" t="s">
        <v>8318</v>
      </c>
      <c r="R602" t="s">
        <v>8332</v>
      </c>
      <c r="S602" s="14">
        <f t="shared" si="56"/>
        <v>42318.025011574078</v>
      </c>
      <c r="T602" s="14">
        <f t="shared" si="57"/>
        <v>42378.025011574078</v>
      </c>
      <c r="U602">
        <f t="shared" si="58"/>
        <v>60</v>
      </c>
      <c r="V602">
        <f t="shared" si="59"/>
        <v>2015</v>
      </c>
    </row>
    <row r="603" spans="1:22" ht="45" x14ac:dyDescent="0.25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54"/>
        <v>133</v>
      </c>
      <c r="P603">
        <f t="shared" si="55"/>
        <v>51.23</v>
      </c>
      <c r="Q603" t="s">
        <v>8315</v>
      </c>
      <c r="R603" t="s">
        <v>8316</v>
      </c>
      <c r="S603" s="14">
        <f t="shared" si="56"/>
        <v>41900.243159722224</v>
      </c>
      <c r="T603" s="14">
        <f t="shared" si="57"/>
        <v>41922.458333333336</v>
      </c>
      <c r="U603">
        <f t="shared" si="58"/>
        <v>23</v>
      </c>
      <c r="V603">
        <f t="shared" si="59"/>
        <v>2014</v>
      </c>
    </row>
    <row r="604" spans="1:22" ht="60" x14ac:dyDescent="0.25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54"/>
        <v>133</v>
      </c>
      <c r="P604">
        <f t="shared" si="55"/>
        <v>26.61</v>
      </c>
      <c r="Q604" t="s">
        <v>8315</v>
      </c>
      <c r="R604" t="s">
        <v>8316</v>
      </c>
      <c r="S604" s="14">
        <f t="shared" si="56"/>
        <v>42758.368078703701</v>
      </c>
      <c r="T604" s="14">
        <f t="shared" si="57"/>
        <v>42786.368078703701</v>
      </c>
      <c r="U604">
        <f t="shared" si="58"/>
        <v>28</v>
      </c>
      <c r="V604">
        <f t="shared" si="59"/>
        <v>2017</v>
      </c>
    </row>
    <row r="605" spans="1:22" ht="45" x14ac:dyDescent="0.25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54"/>
        <v>133</v>
      </c>
      <c r="P605">
        <f t="shared" si="55"/>
        <v>25.02</v>
      </c>
      <c r="Q605" t="s">
        <v>8312</v>
      </c>
      <c r="R605" t="s">
        <v>8329</v>
      </c>
      <c r="S605" s="14">
        <f t="shared" si="56"/>
        <v>41107.726782407408</v>
      </c>
      <c r="T605" s="14">
        <f t="shared" si="57"/>
        <v>41118.083333333336</v>
      </c>
      <c r="U605">
        <f t="shared" si="58"/>
        <v>11</v>
      </c>
      <c r="V605">
        <f t="shared" si="59"/>
        <v>2012</v>
      </c>
    </row>
    <row r="606" spans="1:22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54"/>
        <v>132</v>
      </c>
      <c r="P606">
        <f t="shared" si="55"/>
        <v>105.05</v>
      </c>
      <c r="Q606" t="s">
        <v>8318</v>
      </c>
      <c r="R606" t="s">
        <v>8330</v>
      </c>
      <c r="S606" s="14">
        <f t="shared" si="56"/>
        <v>42072.738067129627</v>
      </c>
      <c r="T606" s="14">
        <f t="shared" si="57"/>
        <v>42102.738067129627</v>
      </c>
      <c r="U606">
        <f t="shared" si="58"/>
        <v>30</v>
      </c>
      <c r="V606">
        <f t="shared" si="59"/>
        <v>2015</v>
      </c>
    </row>
    <row r="607" spans="1:22" ht="60" x14ac:dyDescent="0.25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54"/>
        <v>132</v>
      </c>
      <c r="P607">
        <f t="shared" si="55"/>
        <v>46.58</v>
      </c>
      <c r="Q607" t="s">
        <v>8308</v>
      </c>
      <c r="R607" t="s">
        <v>8309</v>
      </c>
      <c r="S607" s="14">
        <f t="shared" si="56"/>
        <v>41738.864803240744</v>
      </c>
      <c r="T607" s="14">
        <f t="shared" si="57"/>
        <v>41768.864803240744</v>
      </c>
      <c r="U607">
        <f t="shared" si="58"/>
        <v>30</v>
      </c>
      <c r="V607">
        <f t="shared" si="59"/>
        <v>2014</v>
      </c>
    </row>
    <row r="608" spans="1:22" ht="60" x14ac:dyDescent="0.25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54"/>
        <v>132</v>
      </c>
      <c r="P608">
        <f t="shared" si="55"/>
        <v>215.73</v>
      </c>
      <c r="Q608" t="s">
        <v>8321</v>
      </c>
      <c r="R608" t="s">
        <v>8331</v>
      </c>
      <c r="S608" s="14">
        <f t="shared" si="56"/>
        <v>40977.805300925924</v>
      </c>
      <c r="T608" s="14">
        <f t="shared" si="57"/>
        <v>41007.76363425926</v>
      </c>
      <c r="U608">
        <f t="shared" si="58"/>
        <v>30</v>
      </c>
      <c r="V608">
        <f t="shared" si="59"/>
        <v>2012</v>
      </c>
    </row>
    <row r="609" spans="1:22" ht="30" x14ac:dyDescent="0.25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54"/>
        <v>132</v>
      </c>
      <c r="P609">
        <f t="shared" si="55"/>
        <v>99.77</v>
      </c>
      <c r="Q609" t="s">
        <v>8321</v>
      </c>
      <c r="R609" t="s">
        <v>8331</v>
      </c>
      <c r="S609" s="14">
        <f t="shared" si="56"/>
        <v>40854.745266203703</v>
      </c>
      <c r="T609" s="14">
        <f t="shared" si="57"/>
        <v>40884.745266203703</v>
      </c>
      <c r="U609">
        <f t="shared" si="58"/>
        <v>30</v>
      </c>
      <c r="V609">
        <f t="shared" si="59"/>
        <v>2011</v>
      </c>
    </row>
    <row r="610" spans="1:22" ht="45" x14ac:dyDescent="0.25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54"/>
        <v>132</v>
      </c>
      <c r="P610">
        <f t="shared" si="55"/>
        <v>78.58</v>
      </c>
      <c r="Q610" t="s">
        <v>8318</v>
      </c>
      <c r="R610" t="s">
        <v>8330</v>
      </c>
      <c r="S610" s="14">
        <f t="shared" si="56"/>
        <v>41785.452534722222</v>
      </c>
      <c r="T610" s="14">
        <f t="shared" si="57"/>
        <v>41815.452534722222</v>
      </c>
      <c r="U610">
        <f t="shared" si="58"/>
        <v>30</v>
      </c>
      <c r="V610">
        <f t="shared" si="59"/>
        <v>2014</v>
      </c>
    </row>
    <row r="611" spans="1:22" ht="60" x14ac:dyDescent="0.25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54"/>
        <v>132</v>
      </c>
      <c r="P611">
        <f t="shared" si="55"/>
        <v>74.150000000000006</v>
      </c>
      <c r="Q611" t="s">
        <v>8312</v>
      </c>
      <c r="R611" t="s">
        <v>8320</v>
      </c>
      <c r="S611" s="14">
        <f t="shared" si="56"/>
        <v>41223.22184027778</v>
      </c>
      <c r="T611" s="14">
        <f t="shared" si="57"/>
        <v>41261.597222222219</v>
      </c>
      <c r="U611">
        <f t="shared" si="58"/>
        <v>39</v>
      </c>
      <c r="V611">
        <f t="shared" si="59"/>
        <v>2012</v>
      </c>
    </row>
    <row r="612" spans="1:22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54"/>
        <v>132</v>
      </c>
      <c r="P612">
        <f t="shared" si="55"/>
        <v>48.15</v>
      </c>
      <c r="Q612" t="s">
        <v>8323</v>
      </c>
      <c r="R612" t="s">
        <v>8324</v>
      </c>
      <c r="S612" s="14">
        <f t="shared" si="56"/>
        <v>42484.829062500001</v>
      </c>
      <c r="T612" s="14">
        <f t="shared" si="57"/>
        <v>42513.916666666672</v>
      </c>
      <c r="U612">
        <f t="shared" si="58"/>
        <v>30</v>
      </c>
      <c r="V612">
        <f t="shared" si="59"/>
        <v>2016</v>
      </c>
    </row>
    <row r="613" spans="1:22" x14ac:dyDescent="0.25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54"/>
        <v>132</v>
      </c>
      <c r="P613">
        <f t="shared" si="55"/>
        <v>63.03</v>
      </c>
      <c r="Q613" t="s">
        <v>8312</v>
      </c>
      <c r="R613" t="s">
        <v>8329</v>
      </c>
      <c r="S613" s="14">
        <f t="shared" si="56"/>
        <v>42173.746342592596</v>
      </c>
      <c r="T613" s="14">
        <f t="shared" si="57"/>
        <v>42187.152777777781</v>
      </c>
      <c r="U613">
        <f t="shared" si="58"/>
        <v>14</v>
      </c>
      <c r="V613">
        <f t="shared" si="59"/>
        <v>2015</v>
      </c>
    </row>
    <row r="614" spans="1:22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54"/>
        <v>132</v>
      </c>
      <c r="P614">
        <f t="shared" si="55"/>
        <v>70.63</v>
      </c>
      <c r="Q614" t="s">
        <v>8312</v>
      </c>
      <c r="R614" t="s">
        <v>8313</v>
      </c>
      <c r="S614" s="14">
        <f t="shared" si="56"/>
        <v>40778.770011574074</v>
      </c>
      <c r="T614" s="14">
        <f t="shared" si="57"/>
        <v>40808.770011574074</v>
      </c>
      <c r="U614">
        <f t="shared" si="58"/>
        <v>30</v>
      </c>
      <c r="V614">
        <f t="shared" si="59"/>
        <v>2011</v>
      </c>
    </row>
    <row r="615" spans="1:22" ht="45" x14ac:dyDescent="0.25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54"/>
        <v>132</v>
      </c>
      <c r="P615">
        <f t="shared" si="55"/>
        <v>75.11</v>
      </c>
      <c r="Q615" t="s">
        <v>8312</v>
      </c>
      <c r="R615" t="s">
        <v>8313</v>
      </c>
      <c r="S615" s="14">
        <f t="shared" si="56"/>
        <v>42111.899537037039</v>
      </c>
      <c r="T615" s="14">
        <f t="shared" si="57"/>
        <v>42163.159722222219</v>
      </c>
      <c r="U615">
        <f t="shared" si="58"/>
        <v>52</v>
      </c>
      <c r="V615">
        <f t="shared" si="59"/>
        <v>2015</v>
      </c>
    </row>
    <row r="616" spans="1:22" ht="60" x14ac:dyDescent="0.25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54"/>
        <v>132</v>
      </c>
      <c r="P616">
        <f t="shared" si="55"/>
        <v>105.44</v>
      </c>
      <c r="Q616" t="s">
        <v>8323</v>
      </c>
      <c r="R616" t="s">
        <v>8324</v>
      </c>
      <c r="S616" s="14">
        <f t="shared" si="56"/>
        <v>42104.840335648143</v>
      </c>
      <c r="T616" s="14">
        <f t="shared" si="57"/>
        <v>42164.840335648143</v>
      </c>
      <c r="U616">
        <f t="shared" si="58"/>
        <v>60</v>
      </c>
      <c r="V616">
        <f t="shared" si="59"/>
        <v>2015</v>
      </c>
    </row>
    <row r="617" spans="1:22" ht="60" x14ac:dyDescent="0.25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54"/>
        <v>132</v>
      </c>
      <c r="P617">
        <f t="shared" si="55"/>
        <v>39.07</v>
      </c>
      <c r="Q617" t="s">
        <v>8308</v>
      </c>
      <c r="R617" t="s">
        <v>8314</v>
      </c>
      <c r="S617" s="14">
        <f t="shared" si="56"/>
        <v>41832.852627314816</v>
      </c>
      <c r="T617" s="14">
        <f t="shared" si="57"/>
        <v>41862.852627314816</v>
      </c>
      <c r="U617">
        <f t="shared" si="58"/>
        <v>30</v>
      </c>
      <c r="V617">
        <f t="shared" si="59"/>
        <v>2014</v>
      </c>
    </row>
    <row r="618" spans="1:22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54"/>
        <v>132</v>
      </c>
      <c r="P618">
        <f t="shared" si="55"/>
        <v>36.67</v>
      </c>
      <c r="Q618" t="s">
        <v>8315</v>
      </c>
      <c r="R618" t="s">
        <v>8316</v>
      </c>
      <c r="S618" s="14">
        <f t="shared" si="56"/>
        <v>42177.761782407411</v>
      </c>
      <c r="T618" s="14">
        <f t="shared" si="57"/>
        <v>42198.041666666672</v>
      </c>
      <c r="U618">
        <f t="shared" si="58"/>
        <v>21</v>
      </c>
      <c r="V618">
        <f t="shared" si="59"/>
        <v>2015</v>
      </c>
    </row>
    <row r="619" spans="1:22" ht="45" x14ac:dyDescent="0.25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54"/>
        <v>131</v>
      </c>
      <c r="P619">
        <f t="shared" si="55"/>
        <v>164.3</v>
      </c>
      <c r="Q619" t="s">
        <v>8315</v>
      </c>
      <c r="R619" t="s">
        <v>8328</v>
      </c>
      <c r="S619" s="14">
        <f t="shared" si="56"/>
        <v>42053.704293981486</v>
      </c>
      <c r="T619" s="14">
        <f t="shared" si="57"/>
        <v>42083.662627314814</v>
      </c>
      <c r="U619">
        <f t="shared" si="58"/>
        <v>30</v>
      </c>
      <c r="V619">
        <f t="shared" si="59"/>
        <v>2015</v>
      </c>
    </row>
    <row r="620" spans="1:22" ht="60" x14ac:dyDescent="0.25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54"/>
        <v>131</v>
      </c>
      <c r="P620">
        <f t="shared" si="55"/>
        <v>150.9</v>
      </c>
      <c r="Q620" t="s">
        <v>8318</v>
      </c>
      <c r="R620" t="s">
        <v>8332</v>
      </c>
      <c r="S620" s="14">
        <f t="shared" si="56"/>
        <v>41754.047083333331</v>
      </c>
      <c r="T620" s="14">
        <f t="shared" si="57"/>
        <v>41784.957638888889</v>
      </c>
      <c r="U620">
        <f t="shared" si="58"/>
        <v>31</v>
      </c>
      <c r="V620">
        <f t="shared" si="59"/>
        <v>2014</v>
      </c>
    </row>
    <row r="621" spans="1:22" ht="45" x14ac:dyDescent="0.25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54"/>
        <v>131</v>
      </c>
      <c r="P621">
        <f t="shared" si="55"/>
        <v>546.69000000000005</v>
      </c>
      <c r="Q621" t="s">
        <v>8308</v>
      </c>
      <c r="R621" t="s">
        <v>8309</v>
      </c>
      <c r="S621" s="14">
        <f t="shared" si="56"/>
        <v>42692.771493055552</v>
      </c>
      <c r="T621" s="14">
        <f t="shared" si="57"/>
        <v>42722.771493055552</v>
      </c>
      <c r="U621">
        <f t="shared" si="58"/>
        <v>30</v>
      </c>
      <c r="V621">
        <f t="shared" si="59"/>
        <v>2016</v>
      </c>
    </row>
    <row r="622" spans="1:22" ht="45" x14ac:dyDescent="0.25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54"/>
        <v>131</v>
      </c>
      <c r="P622">
        <f t="shared" si="55"/>
        <v>48.33</v>
      </c>
      <c r="Q622" t="s">
        <v>8315</v>
      </c>
      <c r="R622" t="s">
        <v>8316</v>
      </c>
      <c r="S622" s="14">
        <f t="shared" si="56"/>
        <v>42136.536134259266</v>
      </c>
      <c r="T622" s="14">
        <f t="shared" si="57"/>
        <v>42167.875</v>
      </c>
      <c r="U622">
        <f t="shared" si="58"/>
        <v>32</v>
      </c>
      <c r="V622">
        <f t="shared" si="59"/>
        <v>2015</v>
      </c>
    </row>
    <row r="623" spans="1:22" ht="60" x14ac:dyDescent="0.25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54"/>
        <v>131</v>
      </c>
      <c r="P623">
        <f t="shared" si="55"/>
        <v>45.05</v>
      </c>
      <c r="Q623" t="s">
        <v>8318</v>
      </c>
      <c r="R623" t="s">
        <v>8330</v>
      </c>
      <c r="S623" s="14">
        <f t="shared" si="56"/>
        <v>40757.889247685183</v>
      </c>
      <c r="T623" s="14">
        <f t="shared" si="57"/>
        <v>40802.889247685183</v>
      </c>
      <c r="U623">
        <f t="shared" si="58"/>
        <v>45</v>
      </c>
      <c r="V623">
        <f t="shared" si="59"/>
        <v>2011</v>
      </c>
    </row>
    <row r="624" spans="1:22" ht="60" x14ac:dyDescent="0.25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54"/>
        <v>131</v>
      </c>
      <c r="P624">
        <f t="shared" si="55"/>
        <v>50.53</v>
      </c>
      <c r="Q624" t="s">
        <v>8315</v>
      </c>
      <c r="R624" t="s">
        <v>8328</v>
      </c>
      <c r="S624" s="14">
        <f t="shared" si="56"/>
        <v>41432.062037037038</v>
      </c>
      <c r="T624" s="14">
        <f t="shared" si="57"/>
        <v>41468.75</v>
      </c>
      <c r="U624">
        <f t="shared" si="58"/>
        <v>37</v>
      </c>
      <c r="V624">
        <f t="shared" si="59"/>
        <v>2013</v>
      </c>
    </row>
    <row r="625" spans="1:22" ht="60" x14ac:dyDescent="0.25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54"/>
        <v>131</v>
      </c>
      <c r="P625">
        <f t="shared" si="55"/>
        <v>96.08</v>
      </c>
      <c r="Q625" t="s">
        <v>8312</v>
      </c>
      <c r="R625" t="s">
        <v>8313</v>
      </c>
      <c r="S625" s="14">
        <f t="shared" si="56"/>
        <v>41422.822824074072</v>
      </c>
      <c r="T625" s="14">
        <f t="shared" si="57"/>
        <v>41456.165972222225</v>
      </c>
      <c r="U625">
        <f t="shared" si="58"/>
        <v>34</v>
      </c>
      <c r="V625">
        <f t="shared" si="59"/>
        <v>2013</v>
      </c>
    </row>
    <row r="626" spans="1:22" ht="60" x14ac:dyDescent="0.25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54"/>
        <v>131</v>
      </c>
      <c r="P626">
        <f t="shared" si="55"/>
        <v>43.55</v>
      </c>
      <c r="Q626" t="s">
        <v>8321</v>
      </c>
      <c r="R626" t="s">
        <v>8331</v>
      </c>
      <c r="S626" s="14">
        <f t="shared" si="56"/>
        <v>41111.185891203706</v>
      </c>
      <c r="T626" s="14">
        <f t="shared" si="57"/>
        <v>41171.185891203706</v>
      </c>
      <c r="U626">
        <f t="shared" si="58"/>
        <v>60</v>
      </c>
      <c r="V626">
        <f t="shared" si="59"/>
        <v>2012</v>
      </c>
    </row>
    <row r="627" spans="1:22" ht="30" x14ac:dyDescent="0.25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54"/>
        <v>131</v>
      </c>
      <c r="P627">
        <f t="shared" si="55"/>
        <v>41.42</v>
      </c>
      <c r="Q627" t="s">
        <v>8315</v>
      </c>
      <c r="R627" t="s">
        <v>8316</v>
      </c>
      <c r="S627" s="14">
        <f t="shared" si="56"/>
        <v>41891.665324074071</v>
      </c>
      <c r="T627" s="14">
        <f t="shared" si="57"/>
        <v>41913.166666666664</v>
      </c>
      <c r="U627">
        <f t="shared" si="58"/>
        <v>22</v>
      </c>
      <c r="V627">
        <f t="shared" si="59"/>
        <v>2014</v>
      </c>
    </row>
    <row r="628" spans="1:22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54"/>
        <v>131</v>
      </c>
      <c r="P628">
        <f t="shared" si="55"/>
        <v>112.14</v>
      </c>
      <c r="Q628" t="s">
        <v>8315</v>
      </c>
      <c r="R628" t="s">
        <v>8336</v>
      </c>
      <c r="S628" s="14">
        <f t="shared" si="56"/>
        <v>41806.669317129628</v>
      </c>
      <c r="T628" s="14">
        <f t="shared" si="57"/>
        <v>41835.208333333336</v>
      </c>
      <c r="U628">
        <f t="shared" si="58"/>
        <v>29</v>
      </c>
      <c r="V628">
        <f t="shared" si="59"/>
        <v>2014</v>
      </c>
    </row>
    <row r="629" spans="1:22" ht="60" x14ac:dyDescent="0.25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54"/>
        <v>131</v>
      </c>
      <c r="P629">
        <f t="shared" si="55"/>
        <v>26.59</v>
      </c>
      <c r="Q629" t="s">
        <v>8308</v>
      </c>
      <c r="R629" t="s">
        <v>8317</v>
      </c>
      <c r="S629" s="14">
        <f t="shared" si="56"/>
        <v>42689.74324074074</v>
      </c>
      <c r="T629" s="14">
        <f t="shared" si="57"/>
        <v>42734.74324074074</v>
      </c>
      <c r="U629">
        <f t="shared" si="58"/>
        <v>45</v>
      </c>
      <c r="V629">
        <f t="shared" si="59"/>
        <v>2016</v>
      </c>
    </row>
    <row r="630" spans="1:22" ht="45" x14ac:dyDescent="0.25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54"/>
        <v>131</v>
      </c>
      <c r="P630">
        <f t="shared" si="55"/>
        <v>65.38</v>
      </c>
      <c r="Q630" t="s">
        <v>8318</v>
      </c>
      <c r="R630" t="s">
        <v>8319</v>
      </c>
      <c r="S630" s="14">
        <f t="shared" si="56"/>
        <v>41557.949687500004</v>
      </c>
      <c r="T630" s="14">
        <f t="shared" si="57"/>
        <v>41592.249305555553</v>
      </c>
      <c r="U630">
        <f t="shared" si="58"/>
        <v>35</v>
      </c>
      <c r="V630">
        <f t="shared" si="59"/>
        <v>2013</v>
      </c>
    </row>
    <row r="631" spans="1:22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54"/>
        <v>131</v>
      </c>
      <c r="P631">
        <f t="shared" si="55"/>
        <v>50.46</v>
      </c>
      <c r="Q631" t="s">
        <v>8315</v>
      </c>
      <c r="R631" t="s">
        <v>8316</v>
      </c>
      <c r="S631" s="14">
        <f t="shared" si="56"/>
        <v>42463.81385416667</v>
      </c>
      <c r="T631" s="14">
        <f t="shared" si="57"/>
        <v>42494.165972222225</v>
      </c>
      <c r="U631">
        <f t="shared" si="58"/>
        <v>31</v>
      </c>
      <c r="V631">
        <f t="shared" si="59"/>
        <v>2016</v>
      </c>
    </row>
    <row r="632" spans="1:22" ht="60" x14ac:dyDescent="0.25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54"/>
        <v>131</v>
      </c>
      <c r="P632">
        <f t="shared" si="55"/>
        <v>97.92</v>
      </c>
      <c r="Q632" t="s">
        <v>8315</v>
      </c>
      <c r="R632" t="s">
        <v>8316</v>
      </c>
      <c r="S632" s="14">
        <f t="shared" si="56"/>
        <v>41974.743148148147</v>
      </c>
      <c r="T632" s="14">
        <f t="shared" si="57"/>
        <v>42004.743148148147</v>
      </c>
      <c r="U632">
        <f t="shared" si="58"/>
        <v>30</v>
      </c>
      <c r="V632">
        <f t="shared" si="59"/>
        <v>2014</v>
      </c>
    </row>
    <row r="633" spans="1:22" ht="60" x14ac:dyDescent="0.25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54"/>
        <v>131</v>
      </c>
      <c r="P633">
        <f t="shared" si="55"/>
        <v>21.9</v>
      </c>
      <c r="Q633" t="s">
        <v>8318</v>
      </c>
      <c r="R633" t="s">
        <v>8319</v>
      </c>
      <c r="S633" s="14">
        <f t="shared" si="56"/>
        <v>40935.005104166667</v>
      </c>
      <c r="T633" s="14">
        <f t="shared" si="57"/>
        <v>40965.005104166667</v>
      </c>
      <c r="U633">
        <f t="shared" si="58"/>
        <v>30</v>
      </c>
      <c r="V633">
        <f t="shared" si="59"/>
        <v>2012</v>
      </c>
    </row>
    <row r="634" spans="1:22" ht="45" x14ac:dyDescent="0.25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54"/>
        <v>130</v>
      </c>
      <c r="P634">
        <f t="shared" si="55"/>
        <v>358.97</v>
      </c>
      <c r="Q634" t="s">
        <v>8323</v>
      </c>
      <c r="R634" t="s">
        <v>8324</v>
      </c>
      <c r="S634" s="14">
        <f t="shared" si="56"/>
        <v>42219.950729166667</v>
      </c>
      <c r="T634" s="14">
        <f t="shared" si="57"/>
        <v>42249.950729166667</v>
      </c>
      <c r="U634">
        <f t="shared" si="58"/>
        <v>30</v>
      </c>
      <c r="V634">
        <f t="shared" si="59"/>
        <v>2015</v>
      </c>
    </row>
    <row r="635" spans="1:22" ht="60" x14ac:dyDescent="0.25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54"/>
        <v>130</v>
      </c>
      <c r="P635">
        <f t="shared" si="55"/>
        <v>43.1</v>
      </c>
      <c r="Q635" t="s">
        <v>8308</v>
      </c>
      <c r="R635" t="s">
        <v>8309</v>
      </c>
      <c r="S635" s="14">
        <f t="shared" si="56"/>
        <v>41604.022418981483</v>
      </c>
      <c r="T635" s="14">
        <f t="shared" si="57"/>
        <v>41634.022418981483</v>
      </c>
      <c r="U635">
        <f t="shared" si="58"/>
        <v>30</v>
      </c>
      <c r="V635">
        <f t="shared" si="59"/>
        <v>2013</v>
      </c>
    </row>
    <row r="636" spans="1:22" ht="45" x14ac:dyDescent="0.25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54"/>
        <v>130</v>
      </c>
      <c r="P636">
        <f t="shared" si="55"/>
        <v>51.72</v>
      </c>
      <c r="Q636" t="s">
        <v>8318</v>
      </c>
      <c r="R636" t="s">
        <v>8330</v>
      </c>
      <c r="S636" s="14">
        <f t="shared" si="56"/>
        <v>40948.630196759259</v>
      </c>
      <c r="T636" s="14">
        <f t="shared" si="57"/>
        <v>40978.630196759259</v>
      </c>
      <c r="U636">
        <f t="shared" si="58"/>
        <v>30</v>
      </c>
      <c r="V636">
        <f t="shared" si="59"/>
        <v>2012</v>
      </c>
    </row>
    <row r="637" spans="1:22" ht="45" x14ac:dyDescent="0.25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54"/>
        <v>130</v>
      </c>
      <c r="P637">
        <f t="shared" si="55"/>
        <v>39.159999999999997</v>
      </c>
      <c r="Q637" t="s">
        <v>8312</v>
      </c>
      <c r="R637" t="s">
        <v>8325</v>
      </c>
      <c r="S637" s="14">
        <f t="shared" si="56"/>
        <v>42555.166712962964</v>
      </c>
      <c r="T637" s="14">
        <f t="shared" si="57"/>
        <v>42587.165972222225</v>
      </c>
      <c r="U637">
        <f t="shared" si="58"/>
        <v>32</v>
      </c>
      <c r="V637">
        <f t="shared" si="59"/>
        <v>2016</v>
      </c>
    </row>
    <row r="638" spans="1:22" ht="30" x14ac:dyDescent="0.25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54"/>
        <v>130</v>
      </c>
      <c r="P638">
        <f t="shared" si="55"/>
        <v>42.21</v>
      </c>
      <c r="Q638" t="s">
        <v>8315</v>
      </c>
      <c r="R638" t="s">
        <v>8316</v>
      </c>
      <c r="S638" s="14">
        <f t="shared" si="56"/>
        <v>42566.441203703704</v>
      </c>
      <c r="T638" s="14">
        <f t="shared" si="57"/>
        <v>42582.458333333328</v>
      </c>
      <c r="U638">
        <f t="shared" si="58"/>
        <v>17</v>
      </c>
      <c r="V638">
        <f t="shared" si="59"/>
        <v>2016</v>
      </c>
    </row>
    <row r="639" spans="1:22" ht="60" x14ac:dyDescent="0.25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54"/>
        <v>130</v>
      </c>
      <c r="P639">
        <f t="shared" si="55"/>
        <v>61.06</v>
      </c>
      <c r="Q639" t="s">
        <v>8315</v>
      </c>
      <c r="R639" t="s">
        <v>8316</v>
      </c>
      <c r="S639" s="14">
        <f t="shared" si="56"/>
        <v>42566.604826388888</v>
      </c>
      <c r="T639" s="14">
        <f t="shared" si="57"/>
        <v>42596.604826388888</v>
      </c>
      <c r="U639">
        <f t="shared" si="58"/>
        <v>30</v>
      </c>
      <c r="V639">
        <f t="shared" si="59"/>
        <v>2016</v>
      </c>
    </row>
    <row r="640" spans="1:22" ht="60" x14ac:dyDescent="0.25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54"/>
        <v>130</v>
      </c>
      <c r="P640">
        <f t="shared" si="55"/>
        <v>49.88</v>
      </c>
      <c r="Q640" t="s">
        <v>8318</v>
      </c>
      <c r="R640" t="s">
        <v>8332</v>
      </c>
      <c r="S640" s="14">
        <f t="shared" si="56"/>
        <v>41841.321770833332</v>
      </c>
      <c r="T640" s="14">
        <f t="shared" si="57"/>
        <v>41856.321770833332</v>
      </c>
      <c r="U640">
        <f t="shared" si="58"/>
        <v>15</v>
      </c>
      <c r="V640">
        <f t="shared" si="59"/>
        <v>2014</v>
      </c>
    </row>
    <row r="641" spans="1:22" ht="45" x14ac:dyDescent="0.25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54"/>
        <v>130</v>
      </c>
      <c r="P641">
        <f t="shared" si="55"/>
        <v>37.270000000000003</v>
      </c>
      <c r="Q641" t="s">
        <v>8312</v>
      </c>
      <c r="R641" t="s">
        <v>8333</v>
      </c>
      <c r="S641" s="14">
        <f t="shared" si="56"/>
        <v>42522.880243055552</v>
      </c>
      <c r="T641" s="14">
        <f t="shared" si="57"/>
        <v>42582.822916666672</v>
      </c>
      <c r="U641">
        <f t="shared" si="58"/>
        <v>60</v>
      </c>
      <c r="V641">
        <f t="shared" si="59"/>
        <v>2016</v>
      </c>
    </row>
    <row r="642" spans="1:22" ht="30" x14ac:dyDescent="0.25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60">ROUND(E642/D642*100,0)</f>
        <v>130</v>
      </c>
      <c r="P642">
        <f t="shared" si="55"/>
        <v>38.24</v>
      </c>
      <c r="Q642" t="s">
        <v>8315</v>
      </c>
      <c r="R642" t="s">
        <v>8316</v>
      </c>
      <c r="S642" s="14">
        <f t="shared" si="56"/>
        <v>41915.437210648146</v>
      </c>
      <c r="T642" s="14">
        <f t="shared" si="57"/>
        <v>41945.478877314818</v>
      </c>
      <c r="U642">
        <f t="shared" si="58"/>
        <v>31</v>
      </c>
      <c r="V642">
        <f t="shared" si="59"/>
        <v>2014</v>
      </c>
    </row>
    <row r="643" spans="1:22" ht="60" x14ac:dyDescent="0.25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60"/>
        <v>130</v>
      </c>
      <c r="P643">
        <f t="shared" ref="P643:P706" si="61">IFERROR(ROUND(E643/L643,2),0)</f>
        <v>86.94</v>
      </c>
      <c r="Q643" t="s">
        <v>8315</v>
      </c>
      <c r="R643" t="s">
        <v>8316</v>
      </c>
      <c r="S643" s="14">
        <f t="shared" ref="S643:S706" si="62">+(((J643/60)/60)/24)+DATE(1970,1,1)</f>
        <v>42725.031180555554</v>
      </c>
      <c r="T643" s="14">
        <f t="shared" ref="T643:T706" si="63">+(((I643/60)/60)/24)+DATE(1970,1,1)</f>
        <v>42746.208333333328</v>
      </c>
      <c r="U643">
        <f t="shared" ref="U643:U706" si="64">CEILING(T643-S643,1)</f>
        <v>22</v>
      </c>
      <c r="V643">
        <f t="shared" ref="V643:V706" si="65">YEAR(S643)</f>
        <v>2016</v>
      </c>
    </row>
    <row r="644" spans="1:22" ht="60" x14ac:dyDescent="0.25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60"/>
        <v>130</v>
      </c>
      <c r="P644">
        <f t="shared" si="61"/>
        <v>24.42</v>
      </c>
      <c r="Q644" t="s">
        <v>8321</v>
      </c>
      <c r="R644" t="s">
        <v>8331</v>
      </c>
      <c r="S644" s="14">
        <f t="shared" si="62"/>
        <v>42502.807627314818</v>
      </c>
      <c r="T644" s="14">
        <f t="shared" si="63"/>
        <v>42532.807627314818</v>
      </c>
      <c r="U644">
        <f t="shared" si="64"/>
        <v>30</v>
      </c>
      <c r="V644">
        <f t="shared" si="65"/>
        <v>2016</v>
      </c>
    </row>
    <row r="645" spans="1:22" ht="45" x14ac:dyDescent="0.25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60"/>
        <v>130</v>
      </c>
      <c r="P645">
        <f t="shared" si="61"/>
        <v>28</v>
      </c>
      <c r="Q645" t="s">
        <v>8312</v>
      </c>
      <c r="R645" t="s">
        <v>8329</v>
      </c>
      <c r="S645" s="14">
        <f t="shared" si="62"/>
        <v>41394.074467592596</v>
      </c>
      <c r="T645" s="14">
        <f t="shared" si="63"/>
        <v>41425</v>
      </c>
      <c r="U645">
        <f t="shared" si="64"/>
        <v>31</v>
      </c>
      <c r="V645">
        <f t="shared" si="65"/>
        <v>2013</v>
      </c>
    </row>
    <row r="646" spans="1:22" ht="60" x14ac:dyDescent="0.25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60"/>
        <v>130</v>
      </c>
      <c r="P646">
        <f t="shared" si="61"/>
        <v>23.64</v>
      </c>
      <c r="Q646" t="s">
        <v>8315</v>
      </c>
      <c r="R646" t="s">
        <v>8316</v>
      </c>
      <c r="S646" s="14">
        <f t="shared" si="62"/>
        <v>42023.634976851856</v>
      </c>
      <c r="T646" s="14">
        <f t="shared" si="63"/>
        <v>42063.634976851856</v>
      </c>
      <c r="U646">
        <f t="shared" si="64"/>
        <v>40</v>
      </c>
      <c r="V646">
        <f t="shared" si="65"/>
        <v>2015</v>
      </c>
    </row>
    <row r="647" spans="1:22" ht="45" x14ac:dyDescent="0.25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60"/>
        <v>130</v>
      </c>
      <c r="P647">
        <f t="shared" si="61"/>
        <v>28.89</v>
      </c>
      <c r="Q647" t="s">
        <v>8315</v>
      </c>
      <c r="R647" t="s">
        <v>8316</v>
      </c>
      <c r="S647" s="14">
        <f t="shared" si="62"/>
        <v>42093.786840277782</v>
      </c>
      <c r="T647" s="14">
        <f t="shared" si="63"/>
        <v>42120.26944444445</v>
      </c>
      <c r="U647">
        <f t="shared" si="64"/>
        <v>27</v>
      </c>
      <c r="V647">
        <f t="shared" si="65"/>
        <v>2015</v>
      </c>
    </row>
    <row r="648" spans="1:22" ht="60" x14ac:dyDescent="0.25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60"/>
        <v>130</v>
      </c>
      <c r="P648">
        <f t="shared" si="61"/>
        <v>25.46</v>
      </c>
      <c r="Q648" t="s">
        <v>8315</v>
      </c>
      <c r="R648" t="s">
        <v>8336</v>
      </c>
      <c r="S648" s="14">
        <f t="shared" si="62"/>
        <v>42445.866979166662</v>
      </c>
      <c r="T648" s="14">
        <f t="shared" si="63"/>
        <v>42475.866979166662</v>
      </c>
      <c r="U648">
        <f t="shared" si="64"/>
        <v>30</v>
      </c>
      <c r="V648">
        <f t="shared" si="65"/>
        <v>2016</v>
      </c>
    </row>
    <row r="649" spans="1:22" ht="60" x14ac:dyDescent="0.25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60"/>
        <v>130</v>
      </c>
      <c r="P649">
        <f t="shared" si="61"/>
        <v>50</v>
      </c>
      <c r="Q649" t="s">
        <v>8315</v>
      </c>
      <c r="R649" t="s">
        <v>8316</v>
      </c>
      <c r="S649" s="14">
        <f t="shared" si="62"/>
        <v>42053.106111111112</v>
      </c>
      <c r="T649" s="14">
        <f t="shared" si="63"/>
        <v>42112.025694444441</v>
      </c>
      <c r="U649">
        <f t="shared" si="64"/>
        <v>59</v>
      </c>
      <c r="V649">
        <f t="shared" si="65"/>
        <v>2015</v>
      </c>
    </row>
    <row r="650" spans="1:22" ht="60" x14ac:dyDescent="0.25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60"/>
        <v>130</v>
      </c>
      <c r="P650">
        <f t="shared" si="61"/>
        <v>46.43</v>
      </c>
      <c r="Q650" t="s">
        <v>8315</v>
      </c>
      <c r="R650" t="s">
        <v>8316</v>
      </c>
      <c r="S650" s="14">
        <f t="shared" si="62"/>
        <v>42053.733078703706</v>
      </c>
      <c r="T650" s="14">
        <f t="shared" si="63"/>
        <v>42063.207638888889</v>
      </c>
      <c r="U650">
        <f t="shared" si="64"/>
        <v>10</v>
      </c>
      <c r="V650">
        <f t="shared" si="65"/>
        <v>2015</v>
      </c>
    </row>
    <row r="651" spans="1:22" ht="60" x14ac:dyDescent="0.25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60"/>
        <v>130</v>
      </c>
      <c r="P651">
        <f t="shared" si="61"/>
        <v>16.25</v>
      </c>
      <c r="Q651" t="s">
        <v>8315</v>
      </c>
      <c r="R651" t="s">
        <v>8316</v>
      </c>
      <c r="S651" s="14">
        <f t="shared" si="62"/>
        <v>42662.021539351852</v>
      </c>
      <c r="T651" s="14">
        <f t="shared" si="63"/>
        <v>42676.021539351852</v>
      </c>
      <c r="U651">
        <f t="shared" si="64"/>
        <v>14</v>
      </c>
      <c r="V651">
        <f t="shared" si="65"/>
        <v>2016</v>
      </c>
    </row>
    <row r="652" spans="1:22" ht="30" x14ac:dyDescent="0.25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60"/>
        <v>130</v>
      </c>
      <c r="P652">
        <f t="shared" si="61"/>
        <v>3.25</v>
      </c>
      <c r="Q652" t="s">
        <v>8315</v>
      </c>
      <c r="R652" t="s">
        <v>8316</v>
      </c>
      <c r="S652" s="14">
        <f t="shared" si="62"/>
        <v>42628.849120370374</v>
      </c>
      <c r="T652" s="14">
        <f t="shared" si="63"/>
        <v>42656.849120370374</v>
      </c>
      <c r="U652">
        <f t="shared" si="64"/>
        <v>28</v>
      </c>
      <c r="V652">
        <f t="shared" si="65"/>
        <v>2016</v>
      </c>
    </row>
    <row r="653" spans="1:22" ht="60" x14ac:dyDescent="0.25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60"/>
        <v>129</v>
      </c>
      <c r="P653">
        <f t="shared" si="61"/>
        <v>99.38</v>
      </c>
      <c r="Q653" t="s">
        <v>8312</v>
      </c>
      <c r="R653" t="s">
        <v>8329</v>
      </c>
      <c r="S653" s="14">
        <f t="shared" si="62"/>
        <v>41348.168287037035</v>
      </c>
      <c r="T653" s="14">
        <f t="shared" si="63"/>
        <v>41393.168287037035</v>
      </c>
      <c r="U653">
        <f t="shared" si="64"/>
        <v>45</v>
      </c>
      <c r="V653">
        <f t="shared" si="65"/>
        <v>2013</v>
      </c>
    </row>
    <row r="654" spans="1:22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60"/>
        <v>129</v>
      </c>
      <c r="P654">
        <f t="shared" si="61"/>
        <v>128.94999999999999</v>
      </c>
      <c r="Q654" t="s">
        <v>8318</v>
      </c>
      <c r="R654" t="s">
        <v>8332</v>
      </c>
      <c r="S654" s="14">
        <f t="shared" si="62"/>
        <v>42496.968935185185</v>
      </c>
      <c r="T654" s="14">
        <f t="shared" si="63"/>
        <v>42517.968935185185</v>
      </c>
      <c r="U654">
        <f t="shared" si="64"/>
        <v>21</v>
      </c>
      <c r="V654">
        <f t="shared" si="65"/>
        <v>2016</v>
      </c>
    </row>
    <row r="655" spans="1:22" ht="60" x14ac:dyDescent="0.25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60"/>
        <v>129</v>
      </c>
      <c r="P655">
        <f t="shared" si="61"/>
        <v>53.16</v>
      </c>
      <c r="Q655" t="s">
        <v>8315</v>
      </c>
      <c r="R655" t="s">
        <v>8328</v>
      </c>
      <c r="S655" s="14">
        <f t="shared" si="62"/>
        <v>42225.559675925921</v>
      </c>
      <c r="T655" s="14">
        <f t="shared" si="63"/>
        <v>42270.559675925921</v>
      </c>
      <c r="U655">
        <f t="shared" si="64"/>
        <v>45</v>
      </c>
      <c r="V655">
        <f t="shared" si="65"/>
        <v>2015</v>
      </c>
    </row>
    <row r="656" spans="1:22" ht="60" x14ac:dyDescent="0.25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60"/>
        <v>129</v>
      </c>
      <c r="P656">
        <f t="shared" si="61"/>
        <v>38.869999999999997</v>
      </c>
      <c r="Q656" t="s">
        <v>8323</v>
      </c>
      <c r="R656" t="s">
        <v>8324</v>
      </c>
      <c r="S656" s="14">
        <f t="shared" si="62"/>
        <v>42318.950173611112</v>
      </c>
      <c r="T656" s="14">
        <f t="shared" si="63"/>
        <v>42335.041666666672</v>
      </c>
      <c r="U656">
        <f t="shared" si="64"/>
        <v>17</v>
      </c>
      <c r="V656">
        <f t="shared" si="65"/>
        <v>2015</v>
      </c>
    </row>
    <row r="657" spans="1:22" ht="45" x14ac:dyDescent="0.25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60"/>
        <v>129</v>
      </c>
      <c r="P657">
        <f t="shared" si="61"/>
        <v>64.459999999999994</v>
      </c>
      <c r="Q657" t="s">
        <v>8315</v>
      </c>
      <c r="R657" t="s">
        <v>8336</v>
      </c>
      <c r="S657" s="14">
        <f t="shared" si="62"/>
        <v>42420.140277777777</v>
      </c>
      <c r="T657" s="14">
        <f t="shared" si="63"/>
        <v>42444.666666666672</v>
      </c>
      <c r="U657">
        <f t="shared" si="64"/>
        <v>25</v>
      </c>
      <c r="V657">
        <f t="shared" si="65"/>
        <v>2016</v>
      </c>
    </row>
    <row r="658" spans="1:22" ht="60" x14ac:dyDescent="0.25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60"/>
        <v>129</v>
      </c>
      <c r="P658">
        <f t="shared" si="61"/>
        <v>64.38</v>
      </c>
      <c r="Q658" t="s">
        <v>8315</v>
      </c>
      <c r="R658" t="s">
        <v>8316</v>
      </c>
      <c r="S658" s="14">
        <f t="shared" si="62"/>
        <v>41876.815787037034</v>
      </c>
      <c r="T658" s="14">
        <f t="shared" si="63"/>
        <v>41894.815787037034</v>
      </c>
      <c r="U658">
        <f t="shared" si="64"/>
        <v>18</v>
      </c>
      <c r="V658">
        <f t="shared" si="65"/>
        <v>2014</v>
      </c>
    </row>
    <row r="659" spans="1:22" ht="60" x14ac:dyDescent="0.25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60"/>
        <v>129</v>
      </c>
      <c r="P659">
        <f t="shared" si="61"/>
        <v>60.69</v>
      </c>
      <c r="Q659" t="s">
        <v>8315</v>
      </c>
      <c r="R659" t="s">
        <v>8316</v>
      </c>
      <c r="S659" s="14">
        <f t="shared" si="62"/>
        <v>41922.640590277777</v>
      </c>
      <c r="T659" s="14">
        <f t="shared" si="63"/>
        <v>41932.249305555553</v>
      </c>
      <c r="U659">
        <f t="shared" si="64"/>
        <v>10</v>
      </c>
      <c r="V659">
        <f t="shared" si="65"/>
        <v>2014</v>
      </c>
    </row>
    <row r="660" spans="1:22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60"/>
        <v>129</v>
      </c>
      <c r="P660">
        <f t="shared" si="61"/>
        <v>30.71</v>
      </c>
      <c r="Q660" t="s">
        <v>8315</v>
      </c>
      <c r="R660" t="s">
        <v>8316</v>
      </c>
      <c r="S660" s="14">
        <f t="shared" si="62"/>
        <v>42309.191307870366</v>
      </c>
      <c r="T660" s="14">
        <f t="shared" si="63"/>
        <v>42338.9375</v>
      </c>
      <c r="U660">
        <f t="shared" si="64"/>
        <v>30</v>
      </c>
      <c r="V660">
        <f t="shared" si="65"/>
        <v>2015</v>
      </c>
    </row>
    <row r="661" spans="1:22" ht="45" x14ac:dyDescent="0.25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60"/>
        <v>129</v>
      </c>
      <c r="P661">
        <f t="shared" si="61"/>
        <v>43</v>
      </c>
      <c r="Q661" t="s">
        <v>8315</v>
      </c>
      <c r="R661" t="s">
        <v>8336</v>
      </c>
      <c r="S661" s="14">
        <f t="shared" si="62"/>
        <v>41877.886620370373</v>
      </c>
      <c r="T661" s="14">
        <f t="shared" si="63"/>
        <v>41907.886620370373</v>
      </c>
      <c r="U661">
        <f t="shared" si="64"/>
        <v>30</v>
      </c>
      <c r="V661">
        <f t="shared" si="65"/>
        <v>2014</v>
      </c>
    </row>
    <row r="662" spans="1:22" ht="60" x14ac:dyDescent="0.25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60"/>
        <v>128</v>
      </c>
      <c r="P662">
        <f t="shared" si="61"/>
        <v>244.12</v>
      </c>
      <c r="Q662" t="s">
        <v>8308</v>
      </c>
      <c r="R662" t="s">
        <v>8309</v>
      </c>
      <c r="S662" s="14">
        <f t="shared" si="62"/>
        <v>42340.972118055557</v>
      </c>
      <c r="T662" s="14">
        <f t="shared" si="63"/>
        <v>42371.972118055557</v>
      </c>
      <c r="U662">
        <f t="shared" si="64"/>
        <v>31</v>
      </c>
      <c r="V662">
        <f t="shared" si="65"/>
        <v>2015</v>
      </c>
    </row>
    <row r="663" spans="1:22" ht="30" x14ac:dyDescent="0.25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60"/>
        <v>128</v>
      </c>
      <c r="P663">
        <f t="shared" si="61"/>
        <v>186.8</v>
      </c>
      <c r="Q663" t="s">
        <v>8315</v>
      </c>
      <c r="R663" t="s">
        <v>8316</v>
      </c>
      <c r="S663" s="14">
        <f t="shared" si="62"/>
        <v>42020.700567129628</v>
      </c>
      <c r="T663" s="14">
        <f t="shared" si="63"/>
        <v>42065.207638888889</v>
      </c>
      <c r="U663">
        <f t="shared" si="64"/>
        <v>45</v>
      </c>
      <c r="V663">
        <f t="shared" si="65"/>
        <v>2015</v>
      </c>
    </row>
    <row r="664" spans="1:22" ht="30" x14ac:dyDescent="0.25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60"/>
        <v>128</v>
      </c>
      <c r="P664">
        <f t="shared" si="61"/>
        <v>75.13</v>
      </c>
      <c r="Q664" t="s">
        <v>8310</v>
      </c>
      <c r="R664" t="s">
        <v>8311</v>
      </c>
      <c r="S664" s="14">
        <f t="shared" si="62"/>
        <v>41572.958495370374</v>
      </c>
      <c r="T664" s="14">
        <f t="shared" si="63"/>
        <v>41609.168055555558</v>
      </c>
      <c r="U664">
        <f t="shared" si="64"/>
        <v>37</v>
      </c>
      <c r="V664">
        <f t="shared" si="65"/>
        <v>2013</v>
      </c>
    </row>
    <row r="665" spans="1:22" ht="60" x14ac:dyDescent="0.25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60"/>
        <v>128</v>
      </c>
      <c r="P665">
        <f t="shared" si="61"/>
        <v>118.34</v>
      </c>
      <c r="Q665" t="s">
        <v>8318</v>
      </c>
      <c r="R665" t="s">
        <v>8332</v>
      </c>
      <c r="S665" s="14">
        <f t="shared" si="62"/>
        <v>42196.928668981483</v>
      </c>
      <c r="T665" s="14">
        <f t="shared" si="63"/>
        <v>42226.928668981483</v>
      </c>
      <c r="U665">
        <f t="shared" si="64"/>
        <v>30</v>
      </c>
      <c r="V665">
        <f t="shared" si="65"/>
        <v>2015</v>
      </c>
    </row>
    <row r="666" spans="1:22" ht="45" x14ac:dyDescent="0.25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60"/>
        <v>128</v>
      </c>
      <c r="P666">
        <f t="shared" si="61"/>
        <v>72.760000000000005</v>
      </c>
      <c r="Q666" t="s">
        <v>8315</v>
      </c>
      <c r="R666" t="s">
        <v>8316</v>
      </c>
      <c r="S666" s="14">
        <f t="shared" si="62"/>
        <v>42144.573807870373</v>
      </c>
      <c r="T666" s="14">
        <f t="shared" si="63"/>
        <v>42166.165972222225</v>
      </c>
      <c r="U666">
        <f t="shared" si="64"/>
        <v>22</v>
      </c>
      <c r="V666">
        <f t="shared" si="65"/>
        <v>2015</v>
      </c>
    </row>
    <row r="667" spans="1:22" ht="60" x14ac:dyDescent="0.25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60"/>
        <v>128</v>
      </c>
      <c r="P667">
        <f t="shared" si="61"/>
        <v>492.31</v>
      </c>
      <c r="Q667" t="s">
        <v>8321</v>
      </c>
      <c r="R667" t="s">
        <v>8331</v>
      </c>
      <c r="S667" s="14">
        <f t="shared" si="62"/>
        <v>42019.590173611112</v>
      </c>
      <c r="T667" s="14">
        <f t="shared" si="63"/>
        <v>42049.590173611112</v>
      </c>
      <c r="U667">
        <f t="shared" si="64"/>
        <v>30</v>
      </c>
      <c r="V667">
        <f t="shared" si="65"/>
        <v>2015</v>
      </c>
    </row>
    <row r="668" spans="1:22" ht="60" x14ac:dyDescent="0.25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60"/>
        <v>128</v>
      </c>
      <c r="P668">
        <f t="shared" si="61"/>
        <v>90.74</v>
      </c>
      <c r="Q668" t="s">
        <v>8315</v>
      </c>
      <c r="R668" t="s">
        <v>8316</v>
      </c>
      <c r="S668" s="14">
        <f t="shared" si="62"/>
        <v>42158.065694444449</v>
      </c>
      <c r="T668" s="14">
        <f t="shared" si="63"/>
        <v>42201</v>
      </c>
      <c r="U668">
        <f t="shared" si="64"/>
        <v>43</v>
      </c>
      <c r="V668">
        <f t="shared" si="65"/>
        <v>2015</v>
      </c>
    </row>
    <row r="669" spans="1:22" ht="60" x14ac:dyDescent="0.25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60"/>
        <v>128</v>
      </c>
      <c r="P669">
        <f t="shared" si="61"/>
        <v>129.11000000000001</v>
      </c>
      <c r="Q669" t="s">
        <v>8312</v>
      </c>
      <c r="R669" t="s">
        <v>8329</v>
      </c>
      <c r="S669" s="14">
        <f t="shared" si="62"/>
        <v>41257.950381944444</v>
      </c>
      <c r="T669" s="14">
        <f t="shared" si="63"/>
        <v>41287.950381944444</v>
      </c>
      <c r="U669">
        <f t="shared" si="64"/>
        <v>30</v>
      </c>
      <c r="V669">
        <f t="shared" si="65"/>
        <v>2012</v>
      </c>
    </row>
    <row r="670" spans="1:22" ht="60" x14ac:dyDescent="0.25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60"/>
        <v>128</v>
      </c>
      <c r="P670">
        <f t="shared" si="61"/>
        <v>117.92</v>
      </c>
      <c r="Q670" t="s">
        <v>8318</v>
      </c>
      <c r="R670" t="s">
        <v>8319</v>
      </c>
      <c r="S670" s="14">
        <f t="shared" si="62"/>
        <v>40505.131168981483</v>
      </c>
      <c r="T670" s="14">
        <f t="shared" si="63"/>
        <v>40535.131168981483</v>
      </c>
      <c r="U670">
        <f t="shared" si="64"/>
        <v>30</v>
      </c>
      <c r="V670">
        <f t="shared" si="65"/>
        <v>2010</v>
      </c>
    </row>
    <row r="671" spans="1:22" ht="45" x14ac:dyDescent="0.25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60"/>
        <v>128</v>
      </c>
      <c r="P671">
        <f t="shared" si="61"/>
        <v>63.87</v>
      </c>
      <c r="Q671" t="s">
        <v>8308</v>
      </c>
      <c r="R671" t="s">
        <v>8317</v>
      </c>
      <c r="S671" s="14">
        <f t="shared" si="62"/>
        <v>42108.538449074069</v>
      </c>
      <c r="T671" s="14">
        <f t="shared" si="63"/>
        <v>42138.538449074069</v>
      </c>
      <c r="U671">
        <f t="shared" si="64"/>
        <v>30</v>
      </c>
      <c r="V671">
        <f t="shared" si="65"/>
        <v>2015</v>
      </c>
    </row>
    <row r="672" spans="1:22" ht="45" x14ac:dyDescent="0.25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60"/>
        <v>128</v>
      </c>
      <c r="P672">
        <f t="shared" si="61"/>
        <v>82.26</v>
      </c>
      <c r="Q672" t="s">
        <v>8315</v>
      </c>
      <c r="R672" t="s">
        <v>8316</v>
      </c>
      <c r="S672" s="14">
        <f t="shared" si="62"/>
        <v>42125.647534722222</v>
      </c>
      <c r="T672" s="14">
        <f t="shared" si="63"/>
        <v>42150.647534722222</v>
      </c>
      <c r="U672">
        <f t="shared" si="64"/>
        <v>25</v>
      </c>
      <c r="V672">
        <f t="shared" si="65"/>
        <v>2015</v>
      </c>
    </row>
    <row r="673" spans="1:22" ht="45" x14ac:dyDescent="0.25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60"/>
        <v>128</v>
      </c>
      <c r="P673">
        <f t="shared" si="61"/>
        <v>37.21</v>
      </c>
      <c r="Q673" t="s">
        <v>8315</v>
      </c>
      <c r="R673" t="s">
        <v>8316</v>
      </c>
      <c r="S673" s="14">
        <f t="shared" si="62"/>
        <v>42693.742604166662</v>
      </c>
      <c r="T673" s="14">
        <f t="shared" si="63"/>
        <v>42718.742604166662</v>
      </c>
      <c r="U673">
        <f t="shared" si="64"/>
        <v>25</v>
      </c>
      <c r="V673">
        <f t="shared" si="65"/>
        <v>2016</v>
      </c>
    </row>
    <row r="674" spans="1:22" ht="45" x14ac:dyDescent="0.25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60"/>
        <v>128</v>
      </c>
      <c r="P674">
        <f t="shared" si="61"/>
        <v>57.52</v>
      </c>
      <c r="Q674" t="s">
        <v>8315</v>
      </c>
      <c r="R674" t="s">
        <v>8316</v>
      </c>
      <c r="S674" s="14">
        <f t="shared" si="62"/>
        <v>42590.472685185188</v>
      </c>
      <c r="T674" s="14">
        <f t="shared" si="63"/>
        <v>42620.472685185188</v>
      </c>
      <c r="U674">
        <f t="shared" si="64"/>
        <v>30</v>
      </c>
      <c r="V674">
        <f t="shared" si="65"/>
        <v>2016</v>
      </c>
    </row>
    <row r="675" spans="1:22" ht="45" x14ac:dyDescent="0.25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60"/>
        <v>128</v>
      </c>
      <c r="P675">
        <f t="shared" si="61"/>
        <v>45.59</v>
      </c>
      <c r="Q675" t="s">
        <v>8312</v>
      </c>
      <c r="R675" t="s">
        <v>8320</v>
      </c>
      <c r="S675" s="14">
        <f t="shared" si="62"/>
        <v>42039.878379629634</v>
      </c>
      <c r="T675" s="14">
        <f t="shared" si="63"/>
        <v>42069.878379629634</v>
      </c>
      <c r="U675">
        <f t="shared" si="64"/>
        <v>30</v>
      </c>
      <c r="V675">
        <f t="shared" si="65"/>
        <v>2015</v>
      </c>
    </row>
    <row r="676" spans="1:22" ht="60" x14ac:dyDescent="0.25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60"/>
        <v>128</v>
      </c>
      <c r="P676">
        <f t="shared" si="61"/>
        <v>30.95</v>
      </c>
      <c r="Q676" t="s">
        <v>8315</v>
      </c>
      <c r="R676" t="s">
        <v>8316</v>
      </c>
      <c r="S676" s="14">
        <f t="shared" si="62"/>
        <v>42571.420601851853</v>
      </c>
      <c r="T676" s="14">
        <f t="shared" si="63"/>
        <v>42599.420601851853</v>
      </c>
      <c r="U676">
        <f t="shared" si="64"/>
        <v>28</v>
      </c>
      <c r="V676">
        <f t="shared" si="65"/>
        <v>2016</v>
      </c>
    </row>
    <row r="677" spans="1:22" ht="45" x14ac:dyDescent="0.25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60"/>
        <v>128</v>
      </c>
      <c r="P677">
        <f t="shared" si="61"/>
        <v>60.95</v>
      </c>
      <c r="Q677" t="s">
        <v>8315</v>
      </c>
      <c r="R677" t="s">
        <v>8316</v>
      </c>
      <c r="S677" s="14">
        <f t="shared" si="62"/>
        <v>42590.90425925926</v>
      </c>
      <c r="T677" s="14">
        <f t="shared" si="63"/>
        <v>42606.90425925926</v>
      </c>
      <c r="U677">
        <f t="shared" si="64"/>
        <v>16</v>
      </c>
      <c r="V677">
        <f t="shared" si="65"/>
        <v>2016</v>
      </c>
    </row>
    <row r="678" spans="1:22" ht="60" x14ac:dyDescent="0.25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60"/>
        <v>128</v>
      </c>
      <c r="P678">
        <f t="shared" si="61"/>
        <v>38.71</v>
      </c>
      <c r="Q678" t="s">
        <v>8315</v>
      </c>
      <c r="R678" t="s">
        <v>8316</v>
      </c>
      <c r="S678" s="14">
        <f t="shared" si="62"/>
        <v>42149.940416666665</v>
      </c>
      <c r="T678" s="14">
        <f t="shared" si="63"/>
        <v>42179.940416666665</v>
      </c>
      <c r="U678">
        <f t="shared" si="64"/>
        <v>30</v>
      </c>
      <c r="V678">
        <f t="shared" si="65"/>
        <v>2015</v>
      </c>
    </row>
    <row r="679" spans="1:22" ht="60" x14ac:dyDescent="0.25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60"/>
        <v>128</v>
      </c>
      <c r="P679">
        <f t="shared" si="61"/>
        <v>51.89</v>
      </c>
      <c r="Q679" t="s">
        <v>8315</v>
      </c>
      <c r="R679" t="s">
        <v>8328</v>
      </c>
      <c r="S679" s="14">
        <f t="shared" si="62"/>
        <v>42253.688043981485</v>
      </c>
      <c r="T679" s="14">
        <f t="shared" si="63"/>
        <v>42283.688043981485</v>
      </c>
      <c r="U679">
        <f t="shared" si="64"/>
        <v>30</v>
      </c>
      <c r="V679">
        <f t="shared" si="65"/>
        <v>2015</v>
      </c>
    </row>
    <row r="680" spans="1:22" ht="45" x14ac:dyDescent="0.25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60"/>
        <v>128</v>
      </c>
      <c r="P680">
        <f t="shared" si="61"/>
        <v>34.25</v>
      </c>
      <c r="Q680" t="s">
        <v>8315</v>
      </c>
      <c r="R680" t="s">
        <v>8316</v>
      </c>
      <c r="S680" s="14">
        <f t="shared" si="62"/>
        <v>41781.855092592588</v>
      </c>
      <c r="T680" s="14">
        <f t="shared" si="63"/>
        <v>41811.855092592588</v>
      </c>
      <c r="U680">
        <f t="shared" si="64"/>
        <v>30</v>
      </c>
      <c r="V680">
        <f t="shared" si="65"/>
        <v>2014</v>
      </c>
    </row>
    <row r="681" spans="1:22" ht="45" x14ac:dyDescent="0.25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60"/>
        <v>128</v>
      </c>
      <c r="P681">
        <f t="shared" si="61"/>
        <v>45.55</v>
      </c>
      <c r="Q681" t="s">
        <v>8312</v>
      </c>
      <c r="R681" t="s">
        <v>8329</v>
      </c>
      <c r="S681" s="14">
        <f t="shared" si="62"/>
        <v>41036.946469907409</v>
      </c>
      <c r="T681" s="14">
        <f t="shared" si="63"/>
        <v>41066.946469907409</v>
      </c>
      <c r="U681">
        <f t="shared" si="64"/>
        <v>30</v>
      </c>
      <c r="V681">
        <f t="shared" si="65"/>
        <v>2012</v>
      </c>
    </row>
    <row r="682" spans="1:22" ht="45" x14ac:dyDescent="0.25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60"/>
        <v>128</v>
      </c>
      <c r="P682">
        <f t="shared" si="61"/>
        <v>183.29</v>
      </c>
      <c r="Q682" t="s">
        <v>8318</v>
      </c>
      <c r="R682" t="s">
        <v>8330</v>
      </c>
      <c r="S682" s="14">
        <f t="shared" si="62"/>
        <v>42113.981446759266</v>
      </c>
      <c r="T682" s="14">
        <f t="shared" si="63"/>
        <v>42173.981446759266</v>
      </c>
      <c r="U682">
        <f t="shared" si="64"/>
        <v>60</v>
      </c>
      <c r="V682">
        <f t="shared" si="65"/>
        <v>2015</v>
      </c>
    </row>
    <row r="683" spans="1:22" ht="60" x14ac:dyDescent="0.25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60"/>
        <v>128</v>
      </c>
      <c r="P683">
        <f t="shared" si="61"/>
        <v>37.65</v>
      </c>
      <c r="Q683" t="s">
        <v>8315</v>
      </c>
      <c r="R683" t="s">
        <v>8336</v>
      </c>
      <c r="S683" s="14">
        <f t="shared" si="62"/>
        <v>41912.650729166664</v>
      </c>
      <c r="T683" s="14">
        <f t="shared" si="63"/>
        <v>41925.207638888889</v>
      </c>
      <c r="U683">
        <f t="shared" si="64"/>
        <v>13</v>
      </c>
      <c r="V683">
        <f t="shared" si="65"/>
        <v>2014</v>
      </c>
    </row>
    <row r="684" spans="1:22" x14ac:dyDescent="0.25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60"/>
        <v>128</v>
      </c>
      <c r="P684">
        <f t="shared" si="61"/>
        <v>49.23</v>
      </c>
      <c r="Q684" t="s">
        <v>8315</v>
      </c>
      <c r="R684" t="s">
        <v>8316</v>
      </c>
      <c r="S684" s="14">
        <f t="shared" si="62"/>
        <v>42521.654328703706</v>
      </c>
      <c r="T684" s="14">
        <f t="shared" si="63"/>
        <v>42551.654328703706</v>
      </c>
      <c r="U684">
        <f t="shared" si="64"/>
        <v>30</v>
      </c>
      <c r="V684">
        <f t="shared" si="65"/>
        <v>2016</v>
      </c>
    </row>
    <row r="685" spans="1:22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60"/>
        <v>128</v>
      </c>
      <c r="P685">
        <f t="shared" si="61"/>
        <v>47.22</v>
      </c>
      <c r="Q685" t="s">
        <v>8315</v>
      </c>
      <c r="R685" t="s">
        <v>8316</v>
      </c>
      <c r="S685" s="14">
        <f t="shared" si="62"/>
        <v>42443.802361111113</v>
      </c>
      <c r="T685" s="14">
        <f t="shared" si="63"/>
        <v>42473.802361111113</v>
      </c>
      <c r="U685">
        <f t="shared" si="64"/>
        <v>30</v>
      </c>
      <c r="V685">
        <f t="shared" si="65"/>
        <v>2016</v>
      </c>
    </row>
    <row r="686" spans="1:22" ht="60" x14ac:dyDescent="0.25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60"/>
        <v>128</v>
      </c>
      <c r="P686">
        <f t="shared" si="61"/>
        <v>21.37</v>
      </c>
      <c r="Q686" t="s">
        <v>8312</v>
      </c>
      <c r="R686" t="s">
        <v>8325</v>
      </c>
      <c r="S686" s="14">
        <f t="shared" si="62"/>
        <v>42692.109328703707</v>
      </c>
      <c r="T686" s="14">
        <f t="shared" si="63"/>
        <v>42717.332638888889</v>
      </c>
      <c r="U686">
        <f t="shared" si="64"/>
        <v>26</v>
      </c>
      <c r="V686">
        <f t="shared" si="65"/>
        <v>2016</v>
      </c>
    </row>
    <row r="687" spans="1:22" ht="60" x14ac:dyDescent="0.25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60"/>
        <v>128</v>
      </c>
      <c r="P687">
        <f t="shared" si="61"/>
        <v>37.65</v>
      </c>
      <c r="Q687" t="s">
        <v>8312</v>
      </c>
      <c r="R687" t="s">
        <v>8329</v>
      </c>
      <c r="S687" s="14">
        <f t="shared" si="62"/>
        <v>40893.992962962962</v>
      </c>
      <c r="T687" s="14">
        <f t="shared" si="63"/>
        <v>40933.992962962962</v>
      </c>
      <c r="U687">
        <f t="shared" si="64"/>
        <v>40</v>
      </c>
      <c r="V687">
        <f t="shared" si="65"/>
        <v>2011</v>
      </c>
    </row>
    <row r="688" spans="1:22" ht="60" x14ac:dyDescent="0.25">
      <c r="A688">
        <v>3136</v>
      </c>
      <c r="B688" s="3" t="s">
        <v>3136</v>
      </c>
      <c r="C688" s="3" t="s">
        <v>7246</v>
      </c>
      <c r="D688" s="6">
        <v>500</v>
      </c>
      <c r="E688" s="8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8269</v>
      </c>
      <c r="O688">
        <f t="shared" si="60"/>
        <v>128</v>
      </c>
      <c r="P688">
        <f t="shared" si="61"/>
        <v>29.05</v>
      </c>
      <c r="Q688" t="s">
        <v>8315</v>
      </c>
      <c r="R688" t="s">
        <v>8316</v>
      </c>
      <c r="S688" s="14">
        <f t="shared" si="62"/>
        <v>42789.462430555555</v>
      </c>
      <c r="T688" s="14">
        <f t="shared" si="63"/>
        <v>42825.957638888889</v>
      </c>
      <c r="U688">
        <f t="shared" si="64"/>
        <v>37</v>
      </c>
      <c r="V688">
        <f t="shared" si="65"/>
        <v>2017</v>
      </c>
    </row>
    <row r="689" spans="1:22" ht="45" x14ac:dyDescent="0.25">
      <c r="A689">
        <v>3453</v>
      </c>
      <c r="B689" s="3" t="s">
        <v>3452</v>
      </c>
      <c r="C689" s="3" t="s">
        <v>7563</v>
      </c>
      <c r="D689" s="6">
        <v>300</v>
      </c>
      <c r="E689" s="8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8269</v>
      </c>
      <c r="O689">
        <f t="shared" si="60"/>
        <v>128</v>
      </c>
      <c r="P689">
        <f t="shared" si="61"/>
        <v>27.5</v>
      </c>
      <c r="Q689" t="s">
        <v>8315</v>
      </c>
      <c r="R689" t="s">
        <v>8316</v>
      </c>
      <c r="S689" s="14">
        <f t="shared" si="62"/>
        <v>42535.97865740741</v>
      </c>
      <c r="T689" s="14">
        <f t="shared" si="63"/>
        <v>42595.97865740741</v>
      </c>
      <c r="U689">
        <f t="shared" si="64"/>
        <v>60</v>
      </c>
      <c r="V689">
        <f t="shared" si="65"/>
        <v>2016</v>
      </c>
    </row>
    <row r="690" spans="1:22" ht="30" x14ac:dyDescent="0.25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60"/>
        <v>127</v>
      </c>
      <c r="P690">
        <f t="shared" si="61"/>
        <v>1644</v>
      </c>
      <c r="Q690" t="s">
        <v>8308</v>
      </c>
      <c r="R690" t="s">
        <v>8314</v>
      </c>
      <c r="S690" s="14">
        <f t="shared" si="62"/>
        <v>41891.693379629629</v>
      </c>
      <c r="T690" s="14">
        <f t="shared" si="63"/>
        <v>41926.693379629629</v>
      </c>
      <c r="U690">
        <f t="shared" si="64"/>
        <v>35</v>
      </c>
      <c r="V690">
        <f t="shared" si="65"/>
        <v>2014</v>
      </c>
    </row>
    <row r="691" spans="1:22" ht="60" x14ac:dyDescent="0.25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60"/>
        <v>127</v>
      </c>
      <c r="P691">
        <f t="shared" si="61"/>
        <v>44.91</v>
      </c>
      <c r="Q691" t="s">
        <v>8318</v>
      </c>
      <c r="R691" t="s">
        <v>8330</v>
      </c>
      <c r="S691" s="14">
        <f t="shared" si="62"/>
        <v>42427.964745370366</v>
      </c>
      <c r="T691" s="14">
        <f t="shared" si="63"/>
        <v>42467.923078703709</v>
      </c>
      <c r="U691">
        <f t="shared" si="64"/>
        <v>40</v>
      </c>
      <c r="V691">
        <f t="shared" si="65"/>
        <v>2016</v>
      </c>
    </row>
    <row r="692" spans="1:22" ht="60" x14ac:dyDescent="0.25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60"/>
        <v>127</v>
      </c>
      <c r="P692">
        <f t="shared" si="61"/>
        <v>96.3</v>
      </c>
      <c r="Q692" t="s">
        <v>8315</v>
      </c>
      <c r="R692" t="s">
        <v>8328</v>
      </c>
      <c r="S692" s="14">
        <f t="shared" si="62"/>
        <v>41466.785231481481</v>
      </c>
      <c r="T692" s="14">
        <f t="shared" si="63"/>
        <v>41502.499305555553</v>
      </c>
      <c r="U692">
        <f t="shared" si="64"/>
        <v>36</v>
      </c>
      <c r="V692">
        <f t="shared" si="65"/>
        <v>2013</v>
      </c>
    </row>
    <row r="693" spans="1:22" ht="60" x14ac:dyDescent="0.25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60"/>
        <v>127</v>
      </c>
      <c r="P693">
        <f t="shared" si="61"/>
        <v>117.6</v>
      </c>
      <c r="Q693" t="s">
        <v>8308</v>
      </c>
      <c r="R693" t="s">
        <v>8309</v>
      </c>
      <c r="S693" s="14">
        <f t="shared" si="62"/>
        <v>41863.429791666669</v>
      </c>
      <c r="T693" s="14">
        <f t="shared" si="63"/>
        <v>41898.429791666669</v>
      </c>
      <c r="U693">
        <f t="shared" si="64"/>
        <v>35</v>
      </c>
      <c r="V693">
        <f t="shared" si="65"/>
        <v>2014</v>
      </c>
    </row>
    <row r="694" spans="1:22" ht="45" x14ac:dyDescent="0.25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60"/>
        <v>127</v>
      </c>
      <c r="P694">
        <f t="shared" si="61"/>
        <v>69.569999999999993</v>
      </c>
      <c r="Q694" t="s">
        <v>8315</v>
      </c>
      <c r="R694" t="s">
        <v>8316</v>
      </c>
      <c r="S694" s="14">
        <f t="shared" si="62"/>
        <v>41871.755694444444</v>
      </c>
      <c r="T694" s="14">
        <f t="shared" si="63"/>
        <v>41901.755694444444</v>
      </c>
      <c r="U694">
        <f t="shared" si="64"/>
        <v>30</v>
      </c>
      <c r="V694">
        <f t="shared" si="65"/>
        <v>2014</v>
      </c>
    </row>
    <row r="695" spans="1:22" ht="60" x14ac:dyDescent="0.25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60"/>
        <v>127</v>
      </c>
      <c r="P695">
        <f t="shared" si="61"/>
        <v>59.23</v>
      </c>
      <c r="Q695" t="s">
        <v>8312</v>
      </c>
      <c r="R695" t="s">
        <v>8313</v>
      </c>
      <c r="S695" s="14">
        <f t="shared" si="62"/>
        <v>41495.692627314813</v>
      </c>
      <c r="T695" s="14">
        <f t="shared" si="63"/>
        <v>41527.165972222225</v>
      </c>
      <c r="U695">
        <f t="shared" si="64"/>
        <v>32</v>
      </c>
      <c r="V695">
        <f t="shared" si="65"/>
        <v>2013</v>
      </c>
    </row>
    <row r="696" spans="1:22" ht="60" x14ac:dyDescent="0.25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60"/>
        <v>127</v>
      </c>
      <c r="P696">
        <f t="shared" si="61"/>
        <v>80.73</v>
      </c>
      <c r="Q696" t="s">
        <v>8315</v>
      </c>
      <c r="R696" t="s">
        <v>8316</v>
      </c>
      <c r="S696" s="14">
        <f t="shared" si="62"/>
        <v>41799.685902777775</v>
      </c>
      <c r="T696" s="14">
        <f t="shared" si="63"/>
        <v>41827.083333333336</v>
      </c>
      <c r="U696">
        <f t="shared" si="64"/>
        <v>28</v>
      </c>
      <c r="V696">
        <f t="shared" si="65"/>
        <v>2014</v>
      </c>
    </row>
    <row r="697" spans="1:22" ht="45" x14ac:dyDescent="0.25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60"/>
        <v>127</v>
      </c>
      <c r="P697">
        <f t="shared" si="61"/>
        <v>72.95</v>
      </c>
      <c r="Q697" t="s">
        <v>8315</v>
      </c>
      <c r="R697" t="s">
        <v>8316</v>
      </c>
      <c r="S697" s="14">
        <f t="shared" si="62"/>
        <v>42420.019097222219</v>
      </c>
      <c r="T697" s="14">
        <f t="shared" si="63"/>
        <v>42479.977430555555</v>
      </c>
      <c r="U697">
        <f t="shared" si="64"/>
        <v>60</v>
      </c>
      <c r="V697">
        <f t="shared" si="65"/>
        <v>2016</v>
      </c>
    </row>
    <row r="698" spans="1:22" ht="45" x14ac:dyDescent="0.25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60"/>
        <v>127</v>
      </c>
      <c r="P698">
        <f t="shared" si="61"/>
        <v>52.6</v>
      </c>
      <c r="Q698" t="s">
        <v>8312</v>
      </c>
      <c r="R698" t="s">
        <v>8320</v>
      </c>
      <c r="S698" s="14">
        <f t="shared" si="62"/>
        <v>41682.0705787037</v>
      </c>
      <c r="T698" s="14">
        <f t="shared" si="63"/>
        <v>41709.290972222225</v>
      </c>
      <c r="U698">
        <f t="shared" si="64"/>
        <v>28</v>
      </c>
      <c r="V698">
        <f t="shared" si="65"/>
        <v>2014</v>
      </c>
    </row>
    <row r="699" spans="1:22" ht="60" x14ac:dyDescent="0.25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60"/>
        <v>127</v>
      </c>
      <c r="P699">
        <f t="shared" si="61"/>
        <v>57.65</v>
      </c>
      <c r="Q699" t="s">
        <v>8318</v>
      </c>
      <c r="R699" t="s">
        <v>8330</v>
      </c>
      <c r="S699" s="14">
        <f t="shared" si="62"/>
        <v>41099.742800925924</v>
      </c>
      <c r="T699" s="14">
        <f t="shared" si="63"/>
        <v>41115.742800925924</v>
      </c>
      <c r="U699">
        <f t="shared" si="64"/>
        <v>16</v>
      </c>
      <c r="V699">
        <f t="shared" si="65"/>
        <v>2012</v>
      </c>
    </row>
    <row r="700" spans="1:22" ht="45" x14ac:dyDescent="0.25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60"/>
        <v>127</v>
      </c>
      <c r="P700">
        <f t="shared" si="61"/>
        <v>72.709999999999994</v>
      </c>
      <c r="Q700" t="s">
        <v>8315</v>
      </c>
      <c r="R700" t="s">
        <v>8316</v>
      </c>
      <c r="S700" s="14">
        <f t="shared" si="62"/>
        <v>41988.829942129625</v>
      </c>
      <c r="T700" s="14">
        <f t="shared" si="63"/>
        <v>42046.207638888889</v>
      </c>
      <c r="U700">
        <f t="shared" si="64"/>
        <v>58</v>
      </c>
      <c r="V700">
        <f t="shared" si="65"/>
        <v>2014</v>
      </c>
    </row>
    <row r="701" spans="1:22" ht="45" x14ac:dyDescent="0.25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60"/>
        <v>127</v>
      </c>
      <c r="P701">
        <f t="shared" si="61"/>
        <v>40.270000000000003</v>
      </c>
      <c r="Q701" t="s">
        <v>8318</v>
      </c>
      <c r="R701" t="s">
        <v>8319</v>
      </c>
      <c r="S701" s="14">
        <f t="shared" si="62"/>
        <v>41724.776539351849</v>
      </c>
      <c r="T701" s="14">
        <f t="shared" si="63"/>
        <v>41754.776539351849</v>
      </c>
      <c r="U701">
        <f t="shared" si="64"/>
        <v>30</v>
      </c>
      <c r="V701">
        <f t="shared" si="65"/>
        <v>2014</v>
      </c>
    </row>
    <row r="702" spans="1:22" ht="60" x14ac:dyDescent="0.25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60"/>
        <v>127</v>
      </c>
      <c r="P702">
        <f t="shared" si="61"/>
        <v>45.46</v>
      </c>
      <c r="Q702" t="s">
        <v>8312</v>
      </c>
      <c r="R702" t="s">
        <v>8313</v>
      </c>
      <c r="S702" s="14">
        <f t="shared" si="62"/>
        <v>40679.743067129632</v>
      </c>
      <c r="T702" s="14">
        <f t="shared" si="63"/>
        <v>40694.75277777778</v>
      </c>
      <c r="U702">
        <f t="shared" si="64"/>
        <v>16</v>
      </c>
      <c r="V702">
        <f t="shared" si="65"/>
        <v>2011</v>
      </c>
    </row>
    <row r="703" spans="1:22" ht="60" x14ac:dyDescent="0.25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60"/>
        <v>127</v>
      </c>
      <c r="P703">
        <f t="shared" si="61"/>
        <v>50.88</v>
      </c>
      <c r="Q703" t="s">
        <v>8315</v>
      </c>
      <c r="R703" t="s">
        <v>8328</v>
      </c>
      <c r="S703" s="14">
        <f t="shared" si="62"/>
        <v>42228.044664351852</v>
      </c>
      <c r="T703" s="14">
        <f t="shared" si="63"/>
        <v>42258.044664351852</v>
      </c>
      <c r="U703">
        <f t="shared" si="64"/>
        <v>30</v>
      </c>
      <c r="V703">
        <f t="shared" si="65"/>
        <v>2015</v>
      </c>
    </row>
    <row r="704" spans="1:22" ht="30" x14ac:dyDescent="0.25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60"/>
        <v>127</v>
      </c>
      <c r="P704">
        <f t="shared" si="61"/>
        <v>48.85</v>
      </c>
      <c r="Q704" t="s">
        <v>8312</v>
      </c>
      <c r="R704" t="s">
        <v>8329</v>
      </c>
      <c r="S704" s="14">
        <f t="shared" si="62"/>
        <v>41402.558819444443</v>
      </c>
      <c r="T704" s="14">
        <f t="shared" si="63"/>
        <v>41462.558819444443</v>
      </c>
      <c r="U704">
        <f t="shared" si="64"/>
        <v>60</v>
      </c>
      <c r="V704">
        <f t="shared" si="65"/>
        <v>2013</v>
      </c>
    </row>
    <row r="705" spans="1:22" ht="60" x14ac:dyDescent="0.25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60"/>
        <v>127</v>
      </c>
      <c r="P705">
        <f t="shared" si="61"/>
        <v>21.19</v>
      </c>
      <c r="Q705" t="s">
        <v>8318</v>
      </c>
      <c r="R705" t="s">
        <v>8319</v>
      </c>
      <c r="S705" s="14">
        <f t="shared" si="62"/>
        <v>41663.569340277776</v>
      </c>
      <c r="T705" s="14">
        <f t="shared" si="63"/>
        <v>41693.569340277776</v>
      </c>
      <c r="U705">
        <f t="shared" si="64"/>
        <v>30</v>
      </c>
      <c r="V705">
        <f t="shared" si="65"/>
        <v>2014</v>
      </c>
    </row>
    <row r="706" spans="1:22" ht="60" x14ac:dyDescent="0.25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66">ROUND(E706/D706*100,0)</f>
        <v>127</v>
      </c>
      <c r="P706">
        <f t="shared" si="61"/>
        <v>37.409999999999997</v>
      </c>
      <c r="Q706" t="s">
        <v>8318</v>
      </c>
      <c r="R706" t="s">
        <v>8319</v>
      </c>
      <c r="S706" s="14">
        <f t="shared" si="62"/>
        <v>40730.896354166667</v>
      </c>
      <c r="T706" s="14">
        <f t="shared" si="63"/>
        <v>40790.896354166667</v>
      </c>
      <c r="U706">
        <f t="shared" si="64"/>
        <v>60</v>
      </c>
      <c r="V706">
        <f t="shared" si="65"/>
        <v>2011</v>
      </c>
    </row>
    <row r="707" spans="1:22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66"/>
        <v>127</v>
      </c>
      <c r="P707">
        <f t="shared" ref="P707:P770" si="67">IFERROR(ROUND(E707/L707,2),0)</f>
        <v>22.61</v>
      </c>
      <c r="Q707" t="s">
        <v>8315</v>
      </c>
      <c r="R707" t="s">
        <v>8316</v>
      </c>
      <c r="S707" s="14">
        <f t="shared" ref="S707:S770" si="68">+(((J707/60)/60)/24)+DATE(1970,1,1)</f>
        <v>42503.539976851855</v>
      </c>
      <c r="T707" s="14">
        <f t="shared" ref="T707:T770" si="69">+(((I707/60)/60)/24)+DATE(1970,1,1)</f>
        <v>42548.791666666672</v>
      </c>
      <c r="U707">
        <f t="shared" ref="U707:U770" si="70">CEILING(T707-S707,1)</f>
        <v>46</v>
      </c>
      <c r="V707">
        <f t="shared" ref="V707:V770" si="71">YEAR(S707)</f>
        <v>2016</v>
      </c>
    </row>
    <row r="708" spans="1:22" ht="45" x14ac:dyDescent="0.25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66"/>
        <v>127</v>
      </c>
      <c r="P708">
        <f t="shared" si="67"/>
        <v>62.8</v>
      </c>
      <c r="Q708" t="s">
        <v>8308</v>
      </c>
      <c r="R708" t="s">
        <v>8309</v>
      </c>
      <c r="S708" s="14">
        <f t="shared" si="68"/>
        <v>42115.853888888887</v>
      </c>
      <c r="T708" s="14">
        <f t="shared" si="69"/>
        <v>42148.853888888887</v>
      </c>
      <c r="U708">
        <f t="shared" si="70"/>
        <v>33</v>
      </c>
      <c r="V708">
        <f t="shared" si="71"/>
        <v>2015</v>
      </c>
    </row>
    <row r="709" spans="1:22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66"/>
        <v>127</v>
      </c>
      <c r="P709">
        <f t="shared" si="67"/>
        <v>25.4</v>
      </c>
      <c r="Q709" t="s">
        <v>8315</v>
      </c>
      <c r="R709" t="s">
        <v>8316</v>
      </c>
      <c r="S709" s="14">
        <f t="shared" si="68"/>
        <v>42401.945219907408</v>
      </c>
      <c r="T709" s="14">
        <f t="shared" si="69"/>
        <v>42418.895833333328</v>
      </c>
      <c r="U709">
        <f t="shared" si="70"/>
        <v>17</v>
      </c>
      <c r="V709">
        <f t="shared" si="71"/>
        <v>2016</v>
      </c>
    </row>
    <row r="710" spans="1:22" ht="60" x14ac:dyDescent="0.25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66"/>
        <v>126</v>
      </c>
      <c r="P710">
        <f t="shared" si="67"/>
        <v>64.569999999999993</v>
      </c>
      <c r="Q710" t="s">
        <v>8308</v>
      </c>
      <c r="R710" t="s">
        <v>8309</v>
      </c>
      <c r="S710" s="14">
        <f t="shared" si="68"/>
        <v>41744.290868055556</v>
      </c>
      <c r="T710" s="14">
        <f t="shared" si="69"/>
        <v>41774.290868055556</v>
      </c>
      <c r="U710">
        <f t="shared" si="70"/>
        <v>30</v>
      </c>
      <c r="V710">
        <f t="shared" si="71"/>
        <v>2014</v>
      </c>
    </row>
    <row r="711" spans="1:22" ht="30" x14ac:dyDescent="0.25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66"/>
        <v>126</v>
      </c>
      <c r="P711">
        <f t="shared" si="67"/>
        <v>81.25</v>
      </c>
      <c r="Q711" t="s">
        <v>8326</v>
      </c>
      <c r="R711" t="s">
        <v>8327</v>
      </c>
      <c r="S711" s="14">
        <f t="shared" si="68"/>
        <v>42052.666990740734</v>
      </c>
      <c r="T711" s="14">
        <f t="shared" si="69"/>
        <v>42082.625324074077</v>
      </c>
      <c r="U711">
        <f t="shared" si="70"/>
        <v>30</v>
      </c>
      <c r="V711">
        <f t="shared" si="71"/>
        <v>2015</v>
      </c>
    </row>
    <row r="712" spans="1:22" ht="60" x14ac:dyDescent="0.25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66"/>
        <v>126</v>
      </c>
      <c r="P712">
        <f t="shared" si="67"/>
        <v>190.45</v>
      </c>
      <c r="Q712" t="s">
        <v>8308</v>
      </c>
      <c r="R712" t="s">
        <v>8314</v>
      </c>
      <c r="S712" s="14">
        <f t="shared" si="68"/>
        <v>42331.84574074074</v>
      </c>
      <c r="T712" s="14">
        <f t="shared" si="69"/>
        <v>42361.84574074074</v>
      </c>
      <c r="U712">
        <f t="shared" si="70"/>
        <v>30</v>
      </c>
      <c r="V712">
        <f t="shared" si="71"/>
        <v>2015</v>
      </c>
    </row>
    <row r="713" spans="1:22" ht="45" x14ac:dyDescent="0.25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66"/>
        <v>126</v>
      </c>
      <c r="P713">
        <f t="shared" si="67"/>
        <v>61.7</v>
      </c>
      <c r="Q713" t="s">
        <v>8312</v>
      </c>
      <c r="R713" t="s">
        <v>8313</v>
      </c>
      <c r="S713" s="14">
        <f t="shared" si="68"/>
        <v>41889.004317129627</v>
      </c>
      <c r="T713" s="14">
        <f t="shared" si="69"/>
        <v>41919.004317129627</v>
      </c>
      <c r="U713">
        <f t="shared" si="70"/>
        <v>30</v>
      </c>
      <c r="V713">
        <f t="shared" si="71"/>
        <v>2014</v>
      </c>
    </row>
    <row r="714" spans="1:22" ht="60" x14ac:dyDescent="0.25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66"/>
        <v>126</v>
      </c>
      <c r="P714">
        <f t="shared" si="67"/>
        <v>21.5</v>
      </c>
      <c r="Q714" t="s">
        <v>8310</v>
      </c>
      <c r="R714" t="s">
        <v>8311</v>
      </c>
      <c r="S714" s="14">
        <f t="shared" si="68"/>
        <v>41724.881099537037</v>
      </c>
      <c r="T714" s="14">
        <f t="shared" si="69"/>
        <v>41754.881099537037</v>
      </c>
      <c r="U714">
        <f t="shared" si="70"/>
        <v>30</v>
      </c>
      <c r="V714">
        <f t="shared" si="71"/>
        <v>2014</v>
      </c>
    </row>
    <row r="715" spans="1:22" ht="45" x14ac:dyDescent="0.25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66"/>
        <v>126</v>
      </c>
      <c r="P715">
        <f t="shared" si="67"/>
        <v>187.19</v>
      </c>
      <c r="Q715" t="s">
        <v>8321</v>
      </c>
      <c r="R715" t="s">
        <v>8331</v>
      </c>
      <c r="S715" s="14">
        <f t="shared" si="68"/>
        <v>42102.164583333331</v>
      </c>
      <c r="T715" s="14">
        <f t="shared" si="69"/>
        <v>42133.208333333328</v>
      </c>
      <c r="U715">
        <f t="shared" si="70"/>
        <v>32</v>
      </c>
      <c r="V715">
        <f t="shared" si="71"/>
        <v>2015</v>
      </c>
    </row>
    <row r="716" spans="1:22" x14ac:dyDescent="0.25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66"/>
        <v>126</v>
      </c>
      <c r="P716">
        <f t="shared" si="67"/>
        <v>64.540000000000006</v>
      </c>
      <c r="Q716" t="s">
        <v>8312</v>
      </c>
      <c r="R716" t="s">
        <v>8313</v>
      </c>
      <c r="S716" s="14">
        <f t="shared" si="68"/>
        <v>41924.996099537035</v>
      </c>
      <c r="T716" s="14">
        <f t="shared" si="69"/>
        <v>41970.037766203706</v>
      </c>
      <c r="U716">
        <f t="shared" si="70"/>
        <v>46</v>
      </c>
      <c r="V716">
        <f t="shared" si="71"/>
        <v>2014</v>
      </c>
    </row>
    <row r="717" spans="1:22" ht="45" x14ac:dyDescent="0.25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66"/>
        <v>126</v>
      </c>
      <c r="P717">
        <f t="shared" si="67"/>
        <v>28.63</v>
      </c>
      <c r="Q717" t="s">
        <v>8321</v>
      </c>
      <c r="R717" t="s">
        <v>8331</v>
      </c>
      <c r="S717" s="14">
        <f t="shared" si="68"/>
        <v>41781.717268518521</v>
      </c>
      <c r="T717" s="14">
        <f t="shared" si="69"/>
        <v>41811.717268518521</v>
      </c>
      <c r="U717">
        <f t="shared" si="70"/>
        <v>30</v>
      </c>
      <c r="V717">
        <f t="shared" si="71"/>
        <v>2014</v>
      </c>
    </row>
    <row r="718" spans="1:22" ht="45" x14ac:dyDescent="0.25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66"/>
        <v>126</v>
      </c>
      <c r="P718">
        <f t="shared" si="67"/>
        <v>88.85</v>
      </c>
      <c r="Q718" t="s">
        <v>8318</v>
      </c>
      <c r="R718" t="s">
        <v>8330</v>
      </c>
      <c r="S718" s="14">
        <f t="shared" si="68"/>
        <v>42549.076157407413</v>
      </c>
      <c r="T718" s="14">
        <f t="shared" si="69"/>
        <v>42579.076157407413</v>
      </c>
      <c r="U718">
        <f t="shared" si="70"/>
        <v>30</v>
      </c>
      <c r="V718">
        <f t="shared" si="71"/>
        <v>2016</v>
      </c>
    </row>
    <row r="719" spans="1:22" ht="45" x14ac:dyDescent="0.25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66"/>
        <v>126</v>
      </c>
      <c r="P719">
        <f t="shared" si="67"/>
        <v>88.75</v>
      </c>
      <c r="Q719" t="s">
        <v>8312</v>
      </c>
      <c r="R719" t="s">
        <v>8313</v>
      </c>
      <c r="S719" s="14">
        <f t="shared" si="68"/>
        <v>42096.633206018523</v>
      </c>
      <c r="T719" s="14">
        <f t="shared" si="69"/>
        <v>42126.633206018523</v>
      </c>
      <c r="U719">
        <f t="shared" si="70"/>
        <v>30</v>
      </c>
      <c r="V719">
        <f t="shared" si="71"/>
        <v>2015</v>
      </c>
    </row>
    <row r="720" spans="1:22" ht="45" x14ac:dyDescent="0.25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66"/>
        <v>126</v>
      </c>
      <c r="P720">
        <f t="shared" si="67"/>
        <v>88.73</v>
      </c>
      <c r="Q720" t="s">
        <v>8321</v>
      </c>
      <c r="R720" t="s">
        <v>8331</v>
      </c>
      <c r="S720" s="14">
        <f t="shared" si="68"/>
        <v>40879.795682870368</v>
      </c>
      <c r="T720" s="14">
        <f t="shared" si="69"/>
        <v>40930.25</v>
      </c>
      <c r="U720">
        <f t="shared" si="70"/>
        <v>51</v>
      </c>
      <c r="V720">
        <f t="shared" si="71"/>
        <v>2011</v>
      </c>
    </row>
    <row r="721" spans="1:22" ht="30" x14ac:dyDescent="0.25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66"/>
        <v>126</v>
      </c>
      <c r="P721">
        <f t="shared" si="67"/>
        <v>67.739999999999995</v>
      </c>
      <c r="Q721" t="s">
        <v>8315</v>
      </c>
      <c r="R721" t="s">
        <v>8316</v>
      </c>
      <c r="S721" s="14">
        <f t="shared" si="68"/>
        <v>42154.873124999998</v>
      </c>
      <c r="T721" s="14">
        <f t="shared" si="69"/>
        <v>42184.873124999998</v>
      </c>
      <c r="U721">
        <f t="shared" si="70"/>
        <v>30</v>
      </c>
      <c r="V721">
        <f t="shared" si="71"/>
        <v>2015</v>
      </c>
    </row>
    <row r="722" spans="1:22" ht="60" x14ac:dyDescent="0.25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66"/>
        <v>126</v>
      </c>
      <c r="P722">
        <f t="shared" si="67"/>
        <v>58.53</v>
      </c>
      <c r="Q722" t="s">
        <v>8323</v>
      </c>
      <c r="R722" t="s">
        <v>8324</v>
      </c>
      <c r="S722" s="14">
        <f t="shared" si="68"/>
        <v>42089.477500000001</v>
      </c>
      <c r="T722" s="14">
        <f t="shared" si="69"/>
        <v>42110.477500000001</v>
      </c>
      <c r="U722">
        <f t="shared" si="70"/>
        <v>21</v>
      </c>
      <c r="V722">
        <f t="shared" si="71"/>
        <v>2015</v>
      </c>
    </row>
    <row r="723" spans="1:22" ht="30" x14ac:dyDescent="0.25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66"/>
        <v>126</v>
      </c>
      <c r="P723">
        <f t="shared" si="67"/>
        <v>53.72</v>
      </c>
      <c r="Q723" t="s">
        <v>8315</v>
      </c>
      <c r="R723" t="s">
        <v>8316</v>
      </c>
      <c r="S723" s="14">
        <f t="shared" si="68"/>
        <v>41829.795729166668</v>
      </c>
      <c r="T723" s="14">
        <f t="shared" si="69"/>
        <v>41859.795729166668</v>
      </c>
      <c r="U723">
        <f t="shared" si="70"/>
        <v>30</v>
      </c>
      <c r="V723">
        <f t="shared" si="71"/>
        <v>2014</v>
      </c>
    </row>
    <row r="724" spans="1:22" ht="60" x14ac:dyDescent="0.25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66"/>
        <v>126</v>
      </c>
      <c r="P724">
        <f t="shared" si="67"/>
        <v>84.08</v>
      </c>
      <c r="Q724" t="s">
        <v>8312</v>
      </c>
      <c r="R724" t="s">
        <v>8334</v>
      </c>
      <c r="S724" s="14">
        <f t="shared" si="68"/>
        <v>41107.849143518521</v>
      </c>
      <c r="T724" s="14">
        <f t="shared" si="69"/>
        <v>41137.849143518521</v>
      </c>
      <c r="U724">
        <f t="shared" si="70"/>
        <v>30</v>
      </c>
      <c r="V724">
        <f t="shared" si="71"/>
        <v>2012</v>
      </c>
    </row>
    <row r="725" spans="1:22" ht="45" x14ac:dyDescent="0.25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66"/>
        <v>126</v>
      </c>
      <c r="P725">
        <f t="shared" si="67"/>
        <v>57.08</v>
      </c>
      <c r="Q725" t="s">
        <v>8318</v>
      </c>
      <c r="R725" t="s">
        <v>8330</v>
      </c>
      <c r="S725" s="14">
        <f t="shared" si="68"/>
        <v>41013.787569444445</v>
      </c>
      <c r="T725" s="14">
        <f t="shared" si="69"/>
        <v>41045.791666666664</v>
      </c>
      <c r="U725">
        <f t="shared" si="70"/>
        <v>33</v>
      </c>
      <c r="V725">
        <f t="shared" si="71"/>
        <v>2012</v>
      </c>
    </row>
    <row r="726" spans="1:22" ht="30" x14ac:dyDescent="0.25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66"/>
        <v>126</v>
      </c>
      <c r="P726">
        <f t="shared" si="67"/>
        <v>47.91</v>
      </c>
      <c r="Q726" t="s">
        <v>8308</v>
      </c>
      <c r="R726" t="s">
        <v>8309</v>
      </c>
      <c r="S726" s="14">
        <f t="shared" si="68"/>
        <v>40215.919050925928</v>
      </c>
      <c r="T726" s="14">
        <f t="shared" si="69"/>
        <v>40252.913194444445</v>
      </c>
      <c r="U726">
        <f t="shared" si="70"/>
        <v>37</v>
      </c>
      <c r="V726">
        <f t="shared" si="71"/>
        <v>2010</v>
      </c>
    </row>
    <row r="727" spans="1:22" ht="60" x14ac:dyDescent="0.25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66"/>
        <v>126</v>
      </c>
      <c r="P727">
        <f t="shared" si="67"/>
        <v>62.88</v>
      </c>
      <c r="Q727" t="s">
        <v>8315</v>
      </c>
      <c r="R727" t="s">
        <v>8316</v>
      </c>
      <c r="S727" s="14">
        <f t="shared" si="68"/>
        <v>41013.936562499999</v>
      </c>
      <c r="T727" s="14">
        <f t="shared" si="69"/>
        <v>41061.165972222225</v>
      </c>
      <c r="U727">
        <f t="shared" si="70"/>
        <v>48</v>
      </c>
      <c r="V727">
        <f t="shared" si="71"/>
        <v>2012</v>
      </c>
    </row>
    <row r="728" spans="1:22" ht="30" x14ac:dyDescent="0.25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66"/>
        <v>126</v>
      </c>
      <c r="P728">
        <f t="shared" si="67"/>
        <v>78.5</v>
      </c>
      <c r="Q728" t="s">
        <v>8315</v>
      </c>
      <c r="R728" t="s">
        <v>8316</v>
      </c>
      <c r="S728" s="14">
        <f t="shared" si="68"/>
        <v>42431.302002314813</v>
      </c>
      <c r="T728" s="14">
        <f t="shared" si="69"/>
        <v>42471.104166666672</v>
      </c>
      <c r="U728">
        <f t="shared" si="70"/>
        <v>40</v>
      </c>
      <c r="V728">
        <f t="shared" si="71"/>
        <v>2016</v>
      </c>
    </row>
    <row r="729" spans="1:22" ht="45" x14ac:dyDescent="0.25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66"/>
        <v>126</v>
      </c>
      <c r="P729">
        <f t="shared" si="67"/>
        <v>147.33000000000001</v>
      </c>
      <c r="Q729" t="s">
        <v>8315</v>
      </c>
      <c r="R729" t="s">
        <v>8316</v>
      </c>
      <c r="S729" s="14">
        <f t="shared" si="68"/>
        <v>42489.619525462964</v>
      </c>
      <c r="T729" s="14">
        <f t="shared" si="69"/>
        <v>42500.470138888893</v>
      </c>
      <c r="U729">
        <f t="shared" si="70"/>
        <v>11</v>
      </c>
      <c r="V729">
        <f t="shared" si="71"/>
        <v>2016</v>
      </c>
    </row>
    <row r="730" spans="1:22" ht="60" x14ac:dyDescent="0.25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66"/>
        <v>126</v>
      </c>
      <c r="P730">
        <f t="shared" si="67"/>
        <v>55.97</v>
      </c>
      <c r="Q730" t="s">
        <v>8315</v>
      </c>
      <c r="R730" t="s">
        <v>8316</v>
      </c>
      <c r="S730" s="14">
        <f t="shared" si="68"/>
        <v>42592.066921296297</v>
      </c>
      <c r="T730" s="14">
        <f t="shared" si="69"/>
        <v>42617.066921296297</v>
      </c>
      <c r="U730">
        <f t="shared" si="70"/>
        <v>25</v>
      </c>
      <c r="V730">
        <f t="shared" si="71"/>
        <v>2016</v>
      </c>
    </row>
    <row r="731" spans="1:22" ht="60" x14ac:dyDescent="0.25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66"/>
        <v>126</v>
      </c>
      <c r="P731">
        <f t="shared" si="67"/>
        <v>71.709999999999994</v>
      </c>
      <c r="Q731" t="s">
        <v>8318</v>
      </c>
      <c r="R731" t="s">
        <v>8319</v>
      </c>
      <c r="S731" s="14">
        <f t="shared" si="68"/>
        <v>40779.125428240739</v>
      </c>
      <c r="T731" s="14">
        <f t="shared" si="69"/>
        <v>40809.125428240739</v>
      </c>
      <c r="U731">
        <f t="shared" si="70"/>
        <v>30</v>
      </c>
      <c r="V731">
        <f t="shared" si="71"/>
        <v>2011</v>
      </c>
    </row>
    <row r="732" spans="1:22" ht="30" x14ac:dyDescent="0.25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66"/>
        <v>126</v>
      </c>
      <c r="P732">
        <f t="shared" si="67"/>
        <v>74.12</v>
      </c>
      <c r="Q732" t="s">
        <v>8315</v>
      </c>
      <c r="R732" t="s">
        <v>8316</v>
      </c>
      <c r="S732" s="14">
        <f t="shared" si="68"/>
        <v>41891.96503472222</v>
      </c>
      <c r="T732" s="14">
        <f t="shared" si="69"/>
        <v>41901</v>
      </c>
      <c r="U732">
        <f t="shared" si="70"/>
        <v>10</v>
      </c>
      <c r="V732">
        <f t="shared" si="71"/>
        <v>2014</v>
      </c>
    </row>
    <row r="733" spans="1:22" ht="60" x14ac:dyDescent="0.25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66"/>
        <v>126</v>
      </c>
      <c r="P733">
        <f t="shared" si="67"/>
        <v>25.69</v>
      </c>
      <c r="Q733" t="s">
        <v>8315</v>
      </c>
      <c r="R733" t="s">
        <v>8316</v>
      </c>
      <c r="S733" s="14">
        <f t="shared" si="68"/>
        <v>42608.36583333333</v>
      </c>
      <c r="T733" s="14">
        <f t="shared" si="69"/>
        <v>42638.36583333333</v>
      </c>
      <c r="U733">
        <f t="shared" si="70"/>
        <v>30</v>
      </c>
      <c r="V733">
        <f t="shared" si="71"/>
        <v>2016</v>
      </c>
    </row>
    <row r="734" spans="1:22" ht="60" x14ac:dyDescent="0.25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66"/>
        <v>126</v>
      </c>
      <c r="P734">
        <f t="shared" si="67"/>
        <v>17.53</v>
      </c>
      <c r="Q734" t="s">
        <v>8315</v>
      </c>
      <c r="R734" t="s">
        <v>8316</v>
      </c>
      <c r="S734" s="14">
        <f t="shared" si="68"/>
        <v>42480.479861111111</v>
      </c>
      <c r="T734" s="14">
        <f t="shared" si="69"/>
        <v>42510.479861111111</v>
      </c>
      <c r="U734">
        <f t="shared" si="70"/>
        <v>30</v>
      </c>
      <c r="V734">
        <f t="shared" si="71"/>
        <v>2016</v>
      </c>
    </row>
    <row r="735" spans="1:22" ht="60" x14ac:dyDescent="0.25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66"/>
        <v>126</v>
      </c>
      <c r="P735">
        <f t="shared" si="67"/>
        <v>78.88</v>
      </c>
      <c r="Q735" t="s">
        <v>8315</v>
      </c>
      <c r="R735" t="s">
        <v>8316</v>
      </c>
      <c r="S735" s="14">
        <f t="shared" si="68"/>
        <v>42289.761192129634</v>
      </c>
      <c r="T735" s="14">
        <f t="shared" si="69"/>
        <v>42319.802858796291</v>
      </c>
      <c r="U735">
        <f t="shared" si="70"/>
        <v>31</v>
      </c>
      <c r="V735">
        <f t="shared" si="71"/>
        <v>2015</v>
      </c>
    </row>
    <row r="736" spans="1:22" ht="45" x14ac:dyDescent="0.25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66"/>
        <v>126</v>
      </c>
      <c r="P736">
        <f t="shared" si="67"/>
        <v>31.5</v>
      </c>
      <c r="Q736" t="s">
        <v>8318</v>
      </c>
      <c r="R736" t="s">
        <v>8332</v>
      </c>
      <c r="S736" s="14">
        <f t="shared" si="68"/>
        <v>42447.103518518517</v>
      </c>
      <c r="T736" s="14">
        <f t="shared" si="69"/>
        <v>42477.103518518517</v>
      </c>
      <c r="U736">
        <f t="shared" si="70"/>
        <v>30</v>
      </c>
      <c r="V736">
        <f t="shared" si="71"/>
        <v>2016</v>
      </c>
    </row>
    <row r="737" spans="1:22" ht="60" x14ac:dyDescent="0.25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66"/>
        <v>125</v>
      </c>
      <c r="P737">
        <f t="shared" si="67"/>
        <v>385.04</v>
      </c>
      <c r="Q737" t="s">
        <v>8308</v>
      </c>
      <c r="R737" t="s">
        <v>8309</v>
      </c>
      <c r="S737" s="14">
        <f t="shared" si="68"/>
        <v>42502.569120370375</v>
      </c>
      <c r="T737" s="14">
        <f t="shared" si="69"/>
        <v>42532.569120370375</v>
      </c>
      <c r="U737">
        <f t="shared" si="70"/>
        <v>30</v>
      </c>
      <c r="V737">
        <f t="shared" si="71"/>
        <v>2016</v>
      </c>
    </row>
    <row r="738" spans="1:22" ht="60" x14ac:dyDescent="0.25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66"/>
        <v>125</v>
      </c>
      <c r="P738">
        <f t="shared" si="67"/>
        <v>188.31</v>
      </c>
      <c r="Q738" t="s">
        <v>8318</v>
      </c>
      <c r="R738" t="s">
        <v>8330</v>
      </c>
      <c r="S738" s="14">
        <f t="shared" si="68"/>
        <v>42437.636469907404</v>
      </c>
      <c r="T738" s="14">
        <f t="shared" si="69"/>
        <v>42467.59480324074</v>
      </c>
      <c r="U738">
        <f t="shared" si="70"/>
        <v>30</v>
      </c>
      <c r="V738">
        <f t="shared" si="71"/>
        <v>2016</v>
      </c>
    </row>
    <row r="739" spans="1:22" ht="45" x14ac:dyDescent="0.25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66"/>
        <v>125</v>
      </c>
      <c r="P739">
        <f t="shared" si="67"/>
        <v>146.35</v>
      </c>
      <c r="Q739" t="s">
        <v>8318</v>
      </c>
      <c r="R739" t="s">
        <v>8330</v>
      </c>
      <c r="S739" s="14">
        <f t="shared" si="68"/>
        <v>42772.669062500005</v>
      </c>
      <c r="T739" s="14">
        <f t="shared" si="69"/>
        <v>42802.875</v>
      </c>
      <c r="U739">
        <f t="shared" si="70"/>
        <v>31</v>
      </c>
      <c r="V739">
        <f t="shared" si="71"/>
        <v>2017</v>
      </c>
    </row>
    <row r="740" spans="1:22" ht="60" x14ac:dyDescent="0.25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66"/>
        <v>125</v>
      </c>
      <c r="P740">
        <f t="shared" si="67"/>
        <v>73.42</v>
      </c>
      <c r="Q740" t="s">
        <v>8308</v>
      </c>
      <c r="R740" t="s">
        <v>8309</v>
      </c>
      <c r="S740" s="14">
        <f t="shared" si="68"/>
        <v>40961.057349537034</v>
      </c>
      <c r="T740" s="14">
        <f t="shared" si="69"/>
        <v>40992.166666666664</v>
      </c>
      <c r="U740">
        <f t="shared" si="70"/>
        <v>32</v>
      </c>
      <c r="V740">
        <f t="shared" si="71"/>
        <v>2012</v>
      </c>
    </row>
    <row r="741" spans="1:22" ht="60" x14ac:dyDescent="0.25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66"/>
        <v>125</v>
      </c>
      <c r="P741">
        <f t="shared" si="67"/>
        <v>95.83</v>
      </c>
      <c r="Q741" t="s">
        <v>8323</v>
      </c>
      <c r="R741" t="s">
        <v>8324</v>
      </c>
      <c r="S741" s="14">
        <f t="shared" si="68"/>
        <v>41964.751342592594</v>
      </c>
      <c r="T741" s="14">
        <f t="shared" si="69"/>
        <v>41996</v>
      </c>
      <c r="U741">
        <f t="shared" si="70"/>
        <v>32</v>
      </c>
      <c r="V741">
        <f t="shared" si="71"/>
        <v>2014</v>
      </c>
    </row>
    <row r="742" spans="1:22" ht="45" x14ac:dyDescent="0.25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66"/>
        <v>125</v>
      </c>
      <c r="P742">
        <f t="shared" si="67"/>
        <v>140.1</v>
      </c>
      <c r="Q742" t="s">
        <v>8318</v>
      </c>
      <c r="R742" t="s">
        <v>8330</v>
      </c>
      <c r="S742" s="14">
        <f t="shared" si="68"/>
        <v>42078.793124999997</v>
      </c>
      <c r="T742" s="14">
        <f t="shared" si="69"/>
        <v>42123.793124999997</v>
      </c>
      <c r="U742">
        <f t="shared" si="70"/>
        <v>45</v>
      </c>
      <c r="V742">
        <f t="shared" si="71"/>
        <v>2015</v>
      </c>
    </row>
    <row r="743" spans="1:22" ht="60" x14ac:dyDescent="0.25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66"/>
        <v>125</v>
      </c>
      <c r="P743">
        <f t="shared" si="67"/>
        <v>77.64</v>
      </c>
      <c r="Q743" t="s">
        <v>8312</v>
      </c>
      <c r="R743" t="s">
        <v>8313</v>
      </c>
      <c r="S743" s="14">
        <f t="shared" si="68"/>
        <v>41656.762638888889</v>
      </c>
      <c r="T743" s="14">
        <f t="shared" si="69"/>
        <v>41686.762638888889</v>
      </c>
      <c r="U743">
        <f t="shared" si="70"/>
        <v>30</v>
      </c>
      <c r="V743">
        <f t="shared" si="71"/>
        <v>2014</v>
      </c>
    </row>
    <row r="744" spans="1:22" ht="3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66"/>
        <v>125</v>
      </c>
      <c r="P744">
        <f t="shared" si="67"/>
        <v>168.51</v>
      </c>
      <c r="Q744" t="s">
        <v>8312</v>
      </c>
      <c r="R744" t="s">
        <v>8320</v>
      </c>
      <c r="S744" s="14">
        <f t="shared" si="68"/>
        <v>41146.824212962965</v>
      </c>
      <c r="T744" s="14">
        <f t="shared" si="69"/>
        <v>41176.824212962965</v>
      </c>
      <c r="U744">
        <f t="shared" si="70"/>
        <v>30</v>
      </c>
      <c r="V744">
        <f t="shared" si="71"/>
        <v>2012</v>
      </c>
    </row>
    <row r="745" spans="1:22" ht="60" x14ac:dyDescent="0.25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66"/>
        <v>125</v>
      </c>
      <c r="P745">
        <f t="shared" si="67"/>
        <v>75</v>
      </c>
      <c r="Q745" t="s">
        <v>8315</v>
      </c>
      <c r="R745" t="s">
        <v>8336</v>
      </c>
      <c r="S745" s="14">
        <f t="shared" si="68"/>
        <v>42044.765960648147</v>
      </c>
      <c r="T745" s="14">
        <f t="shared" si="69"/>
        <v>42058.765960648147</v>
      </c>
      <c r="U745">
        <f t="shared" si="70"/>
        <v>14</v>
      </c>
      <c r="V745">
        <f t="shared" si="71"/>
        <v>2015</v>
      </c>
    </row>
    <row r="746" spans="1:22" ht="45" x14ac:dyDescent="0.25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66"/>
        <v>125</v>
      </c>
      <c r="P746">
        <f t="shared" si="67"/>
        <v>37.14</v>
      </c>
      <c r="Q746" t="s">
        <v>8315</v>
      </c>
      <c r="R746" t="s">
        <v>8316</v>
      </c>
      <c r="S746" s="14">
        <f t="shared" si="68"/>
        <v>42270.582141203704</v>
      </c>
      <c r="T746" s="14">
        <f t="shared" si="69"/>
        <v>42301.895138888889</v>
      </c>
      <c r="U746">
        <f t="shared" si="70"/>
        <v>32</v>
      </c>
      <c r="V746">
        <f t="shared" si="71"/>
        <v>2015</v>
      </c>
    </row>
    <row r="747" spans="1:22" ht="60" x14ac:dyDescent="0.25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66"/>
        <v>125</v>
      </c>
      <c r="P747">
        <f t="shared" si="67"/>
        <v>69.33</v>
      </c>
      <c r="Q747" t="s">
        <v>8315</v>
      </c>
      <c r="R747" t="s">
        <v>8316</v>
      </c>
      <c r="S747" s="14">
        <f t="shared" si="68"/>
        <v>42052.949814814812</v>
      </c>
      <c r="T747" s="14">
        <f t="shared" si="69"/>
        <v>42082.908148148148</v>
      </c>
      <c r="U747">
        <f t="shared" si="70"/>
        <v>30</v>
      </c>
      <c r="V747">
        <f t="shared" si="71"/>
        <v>2015</v>
      </c>
    </row>
    <row r="748" spans="1:22" ht="45" x14ac:dyDescent="0.25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66"/>
        <v>125</v>
      </c>
      <c r="P748">
        <f t="shared" si="67"/>
        <v>32.01</v>
      </c>
      <c r="Q748" t="s">
        <v>8312</v>
      </c>
      <c r="R748" t="s">
        <v>8320</v>
      </c>
      <c r="S748" s="14">
        <f t="shared" si="68"/>
        <v>40592.704652777778</v>
      </c>
      <c r="T748" s="14">
        <f t="shared" si="69"/>
        <v>40622.662986111114</v>
      </c>
      <c r="U748">
        <f t="shared" si="70"/>
        <v>30</v>
      </c>
      <c r="V748">
        <f t="shared" si="71"/>
        <v>2011</v>
      </c>
    </row>
    <row r="749" spans="1:22" ht="45" x14ac:dyDescent="0.25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66"/>
        <v>125</v>
      </c>
      <c r="P749">
        <f t="shared" si="67"/>
        <v>38.549999999999997</v>
      </c>
      <c r="Q749" t="s">
        <v>8321</v>
      </c>
      <c r="R749" t="s">
        <v>8331</v>
      </c>
      <c r="S749" s="14">
        <f t="shared" si="68"/>
        <v>41304.962233796294</v>
      </c>
      <c r="T749" s="14">
        <f t="shared" si="69"/>
        <v>41334.249305555553</v>
      </c>
      <c r="U749">
        <f t="shared" si="70"/>
        <v>30</v>
      </c>
      <c r="V749">
        <f t="shared" si="71"/>
        <v>2013</v>
      </c>
    </row>
    <row r="750" spans="1:22" ht="60" x14ac:dyDescent="0.25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66"/>
        <v>125</v>
      </c>
      <c r="P750">
        <f t="shared" si="67"/>
        <v>67.73</v>
      </c>
      <c r="Q750" t="s">
        <v>8312</v>
      </c>
      <c r="R750" t="s">
        <v>8313</v>
      </c>
      <c r="S750" s="14">
        <f t="shared" si="68"/>
        <v>42502.868761574078</v>
      </c>
      <c r="T750" s="14">
        <f t="shared" si="69"/>
        <v>42562.868761574078</v>
      </c>
      <c r="U750">
        <f t="shared" si="70"/>
        <v>60</v>
      </c>
      <c r="V750">
        <f t="shared" si="71"/>
        <v>2016</v>
      </c>
    </row>
    <row r="751" spans="1:22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66"/>
        <v>125</v>
      </c>
      <c r="P751">
        <f t="shared" si="67"/>
        <v>119.29</v>
      </c>
      <c r="Q751" t="s">
        <v>8312</v>
      </c>
      <c r="R751" t="s">
        <v>8313</v>
      </c>
      <c r="S751" s="14">
        <f t="shared" si="68"/>
        <v>42031.631724537037</v>
      </c>
      <c r="T751" s="14">
        <f t="shared" si="69"/>
        <v>42065.249305555553</v>
      </c>
      <c r="U751">
        <f t="shared" si="70"/>
        <v>34</v>
      </c>
      <c r="V751">
        <f t="shared" si="71"/>
        <v>2015</v>
      </c>
    </row>
    <row r="752" spans="1:22" ht="60" x14ac:dyDescent="0.25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66"/>
        <v>125</v>
      </c>
      <c r="P752">
        <f t="shared" si="67"/>
        <v>23.17</v>
      </c>
      <c r="Q752" t="s">
        <v>8321</v>
      </c>
      <c r="R752" t="s">
        <v>8322</v>
      </c>
      <c r="S752" s="14">
        <f t="shared" si="68"/>
        <v>41250.827118055553</v>
      </c>
      <c r="T752" s="14">
        <f t="shared" si="69"/>
        <v>41271.827118055553</v>
      </c>
      <c r="U752">
        <f t="shared" si="70"/>
        <v>21</v>
      </c>
      <c r="V752">
        <f t="shared" si="71"/>
        <v>2012</v>
      </c>
    </row>
    <row r="753" spans="1:22" ht="45" x14ac:dyDescent="0.25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66"/>
        <v>125</v>
      </c>
      <c r="P753">
        <f t="shared" si="67"/>
        <v>36.08</v>
      </c>
      <c r="Q753" t="s">
        <v>8315</v>
      </c>
      <c r="R753" t="s">
        <v>8316</v>
      </c>
      <c r="S753" s="14">
        <f t="shared" si="68"/>
        <v>42709.134780092587</v>
      </c>
      <c r="T753" s="14">
        <f t="shared" si="69"/>
        <v>42739.134780092587</v>
      </c>
      <c r="U753">
        <f t="shared" si="70"/>
        <v>30</v>
      </c>
      <c r="V753">
        <f t="shared" si="71"/>
        <v>2016</v>
      </c>
    </row>
    <row r="754" spans="1:22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66"/>
        <v>125</v>
      </c>
      <c r="P754">
        <f t="shared" si="67"/>
        <v>44.21</v>
      </c>
      <c r="Q754" t="s">
        <v>8312</v>
      </c>
      <c r="R754" t="s">
        <v>8313</v>
      </c>
      <c r="S754" s="14">
        <f t="shared" si="68"/>
        <v>41270.954351851848</v>
      </c>
      <c r="T754" s="14">
        <f t="shared" si="69"/>
        <v>41300.954351851848</v>
      </c>
      <c r="U754">
        <f t="shared" si="70"/>
        <v>30</v>
      </c>
      <c r="V754">
        <f t="shared" si="71"/>
        <v>2012</v>
      </c>
    </row>
    <row r="755" spans="1:22" ht="60" x14ac:dyDescent="0.25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66"/>
        <v>125</v>
      </c>
      <c r="P755">
        <f t="shared" si="67"/>
        <v>50</v>
      </c>
      <c r="Q755" t="s">
        <v>8315</v>
      </c>
      <c r="R755" t="s">
        <v>8316</v>
      </c>
      <c r="S755" s="14">
        <f t="shared" si="68"/>
        <v>42722.882361111115</v>
      </c>
      <c r="T755" s="14">
        <f t="shared" si="69"/>
        <v>42752.882361111115</v>
      </c>
      <c r="U755">
        <f t="shared" si="70"/>
        <v>30</v>
      </c>
      <c r="V755">
        <f t="shared" si="71"/>
        <v>2016</v>
      </c>
    </row>
    <row r="756" spans="1:22" x14ac:dyDescent="0.25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66"/>
        <v>125</v>
      </c>
      <c r="P756">
        <f t="shared" si="67"/>
        <v>37.07</v>
      </c>
      <c r="Q756" t="s">
        <v>8312</v>
      </c>
      <c r="R756" t="s">
        <v>8313</v>
      </c>
      <c r="S756" s="14">
        <f t="shared" si="68"/>
        <v>41409.00037037037</v>
      </c>
      <c r="T756" s="14">
        <f t="shared" si="69"/>
        <v>41430.00037037037</v>
      </c>
      <c r="U756">
        <f t="shared" si="70"/>
        <v>21</v>
      </c>
      <c r="V756">
        <f t="shared" si="71"/>
        <v>2013</v>
      </c>
    </row>
    <row r="757" spans="1:22" ht="60" x14ac:dyDescent="0.25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66"/>
        <v>125</v>
      </c>
      <c r="P757">
        <f t="shared" si="67"/>
        <v>91</v>
      </c>
      <c r="Q757" t="s">
        <v>8308</v>
      </c>
      <c r="R757" t="s">
        <v>8335</v>
      </c>
      <c r="S757" s="14">
        <f t="shared" si="68"/>
        <v>42319.035833333335</v>
      </c>
      <c r="T757" s="14">
        <f t="shared" si="69"/>
        <v>42379.035833333335</v>
      </c>
      <c r="U757">
        <f t="shared" si="70"/>
        <v>60</v>
      </c>
      <c r="V757">
        <f t="shared" si="71"/>
        <v>2015</v>
      </c>
    </row>
    <row r="758" spans="1:22" ht="30" x14ac:dyDescent="0.25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66"/>
        <v>125</v>
      </c>
      <c r="P758">
        <f t="shared" si="67"/>
        <v>27.78</v>
      </c>
      <c r="Q758" t="s">
        <v>8312</v>
      </c>
      <c r="R758" t="s">
        <v>8329</v>
      </c>
      <c r="S758" s="14">
        <f t="shared" si="68"/>
        <v>41024.985972222225</v>
      </c>
      <c r="T758" s="14">
        <f t="shared" si="69"/>
        <v>41076.415972222225</v>
      </c>
      <c r="U758">
        <f t="shared" si="70"/>
        <v>52</v>
      </c>
      <c r="V758">
        <f t="shared" si="71"/>
        <v>2012</v>
      </c>
    </row>
    <row r="759" spans="1:22" ht="30" x14ac:dyDescent="0.25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66"/>
        <v>125</v>
      </c>
      <c r="P759">
        <f t="shared" si="67"/>
        <v>41.78</v>
      </c>
      <c r="Q759" t="s">
        <v>8318</v>
      </c>
      <c r="R759" t="s">
        <v>8330</v>
      </c>
      <c r="S759" s="14">
        <f t="shared" si="68"/>
        <v>42425.576898148152</v>
      </c>
      <c r="T759" s="14">
        <f t="shared" si="69"/>
        <v>42465.666666666672</v>
      </c>
      <c r="U759">
        <f t="shared" si="70"/>
        <v>41</v>
      </c>
      <c r="V759">
        <f t="shared" si="71"/>
        <v>2016</v>
      </c>
    </row>
    <row r="760" spans="1:22" ht="45" x14ac:dyDescent="0.25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66"/>
        <v>125</v>
      </c>
      <c r="P760">
        <f t="shared" si="67"/>
        <v>53.57</v>
      </c>
      <c r="Q760" t="s">
        <v>8321</v>
      </c>
      <c r="R760" t="s">
        <v>8331</v>
      </c>
      <c r="S760" s="14">
        <f t="shared" si="68"/>
        <v>41799.814340277779</v>
      </c>
      <c r="T760" s="14">
        <f t="shared" si="69"/>
        <v>41834.814340277779</v>
      </c>
      <c r="U760">
        <f t="shared" si="70"/>
        <v>35</v>
      </c>
      <c r="V760">
        <f t="shared" si="71"/>
        <v>2014</v>
      </c>
    </row>
    <row r="761" spans="1:22" ht="60" x14ac:dyDescent="0.25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66"/>
        <v>124</v>
      </c>
      <c r="P761">
        <f t="shared" si="67"/>
        <v>194.26</v>
      </c>
      <c r="Q761" t="s">
        <v>8308</v>
      </c>
      <c r="R761" t="s">
        <v>8309</v>
      </c>
      <c r="S761" s="14">
        <f t="shared" si="68"/>
        <v>41535.812708333331</v>
      </c>
      <c r="T761" s="14">
        <f t="shared" si="69"/>
        <v>41563.165972222225</v>
      </c>
      <c r="U761">
        <f t="shared" si="70"/>
        <v>28</v>
      </c>
      <c r="V761">
        <f t="shared" si="71"/>
        <v>2013</v>
      </c>
    </row>
    <row r="762" spans="1:22" ht="60" x14ac:dyDescent="0.25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66"/>
        <v>124</v>
      </c>
      <c r="P762">
        <f t="shared" si="67"/>
        <v>110.39</v>
      </c>
      <c r="Q762" t="s">
        <v>8323</v>
      </c>
      <c r="R762" t="s">
        <v>8324</v>
      </c>
      <c r="S762" s="14">
        <f t="shared" si="68"/>
        <v>42751.533391203702</v>
      </c>
      <c r="T762" s="14">
        <f t="shared" si="69"/>
        <v>42780.957638888889</v>
      </c>
      <c r="U762">
        <f t="shared" si="70"/>
        <v>30</v>
      </c>
      <c r="V762">
        <f t="shared" si="71"/>
        <v>2017</v>
      </c>
    </row>
    <row r="763" spans="1:22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66"/>
        <v>124</v>
      </c>
      <c r="P763">
        <f t="shared" si="67"/>
        <v>67.67</v>
      </c>
      <c r="Q763" t="s">
        <v>8312</v>
      </c>
      <c r="R763" t="s">
        <v>8313</v>
      </c>
      <c r="S763" s="14">
        <f t="shared" si="68"/>
        <v>41586.475173611114</v>
      </c>
      <c r="T763" s="14">
        <f t="shared" si="69"/>
        <v>41617.207638888889</v>
      </c>
      <c r="U763">
        <f t="shared" si="70"/>
        <v>31</v>
      </c>
      <c r="V763">
        <f t="shared" si="71"/>
        <v>2013</v>
      </c>
    </row>
    <row r="764" spans="1:22" ht="60" x14ac:dyDescent="0.25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66"/>
        <v>124</v>
      </c>
      <c r="P764">
        <f t="shared" si="67"/>
        <v>92.54</v>
      </c>
      <c r="Q764" t="s">
        <v>8312</v>
      </c>
      <c r="R764" t="s">
        <v>8313</v>
      </c>
      <c r="S764" s="14">
        <f t="shared" si="68"/>
        <v>40564.994837962964</v>
      </c>
      <c r="T764" s="14">
        <f t="shared" si="69"/>
        <v>40594.994837962964</v>
      </c>
      <c r="U764">
        <f t="shared" si="70"/>
        <v>30</v>
      </c>
      <c r="V764">
        <f t="shared" si="71"/>
        <v>2011</v>
      </c>
    </row>
    <row r="765" spans="1:22" ht="45" x14ac:dyDescent="0.25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66"/>
        <v>124</v>
      </c>
      <c r="P765">
        <f t="shared" si="67"/>
        <v>88.24</v>
      </c>
      <c r="Q765" t="s">
        <v>8308</v>
      </c>
      <c r="R765" t="s">
        <v>8309</v>
      </c>
      <c r="S765" s="14">
        <f t="shared" si="68"/>
        <v>42331.708032407405</v>
      </c>
      <c r="T765" s="14">
        <f t="shared" si="69"/>
        <v>42391.708032407405</v>
      </c>
      <c r="U765">
        <f t="shared" si="70"/>
        <v>60</v>
      </c>
      <c r="V765">
        <f t="shared" si="71"/>
        <v>2015</v>
      </c>
    </row>
    <row r="766" spans="1:22" ht="60" x14ac:dyDescent="0.25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66"/>
        <v>124</v>
      </c>
      <c r="P766">
        <f t="shared" si="67"/>
        <v>139.53</v>
      </c>
      <c r="Q766" t="s">
        <v>8318</v>
      </c>
      <c r="R766" t="s">
        <v>8330</v>
      </c>
      <c r="S766" s="14">
        <f t="shared" si="68"/>
        <v>41837.210543981484</v>
      </c>
      <c r="T766" s="14">
        <f t="shared" si="69"/>
        <v>41859</v>
      </c>
      <c r="U766">
        <f t="shared" si="70"/>
        <v>22</v>
      </c>
      <c r="V766">
        <f t="shared" si="71"/>
        <v>2014</v>
      </c>
    </row>
    <row r="767" spans="1:22" ht="60" x14ac:dyDescent="0.25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66"/>
        <v>124</v>
      </c>
      <c r="P767">
        <f t="shared" si="67"/>
        <v>89.3</v>
      </c>
      <c r="Q767" t="s">
        <v>8312</v>
      </c>
      <c r="R767" t="s">
        <v>8329</v>
      </c>
      <c r="S767" s="14">
        <f t="shared" si="68"/>
        <v>41075.835497685184</v>
      </c>
      <c r="T767" s="14">
        <f t="shared" si="69"/>
        <v>41105.835497685184</v>
      </c>
      <c r="U767">
        <f t="shared" si="70"/>
        <v>30</v>
      </c>
      <c r="V767">
        <f t="shared" si="71"/>
        <v>2012</v>
      </c>
    </row>
    <row r="768" spans="1:22" ht="60" x14ac:dyDescent="0.25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66"/>
        <v>124</v>
      </c>
      <c r="P768">
        <f t="shared" si="67"/>
        <v>80.27</v>
      </c>
      <c r="Q768" t="s">
        <v>8312</v>
      </c>
      <c r="R768" t="s">
        <v>8329</v>
      </c>
      <c r="S768" s="14">
        <f t="shared" si="68"/>
        <v>40865.867141203707</v>
      </c>
      <c r="T768" s="14">
        <f t="shared" si="69"/>
        <v>40902.208333333336</v>
      </c>
      <c r="U768">
        <f t="shared" si="70"/>
        <v>37</v>
      </c>
      <c r="V768">
        <f t="shared" si="71"/>
        <v>2011</v>
      </c>
    </row>
    <row r="769" spans="1:22" ht="45" x14ac:dyDescent="0.25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66"/>
        <v>124</v>
      </c>
      <c r="P769">
        <f t="shared" si="67"/>
        <v>68.94</v>
      </c>
      <c r="Q769" t="s">
        <v>8312</v>
      </c>
      <c r="R769" t="s">
        <v>8313</v>
      </c>
      <c r="S769" s="14">
        <f t="shared" si="68"/>
        <v>42160.735208333332</v>
      </c>
      <c r="T769" s="14">
        <f t="shared" si="69"/>
        <v>42190.735208333332</v>
      </c>
      <c r="U769">
        <f t="shared" si="70"/>
        <v>30</v>
      </c>
      <c r="V769">
        <f t="shared" si="71"/>
        <v>2015</v>
      </c>
    </row>
    <row r="770" spans="1:22" ht="45" x14ac:dyDescent="0.25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72">ROUND(E770/D770*100,0)</f>
        <v>124</v>
      </c>
      <c r="P770">
        <f t="shared" si="67"/>
        <v>135.63</v>
      </c>
      <c r="Q770" t="s">
        <v>8315</v>
      </c>
      <c r="R770" t="s">
        <v>8316</v>
      </c>
      <c r="S770" s="14">
        <f t="shared" si="68"/>
        <v>42169.814340277779</v>
      </c>
      <c r="T770" s="14">
        <f t="shared" si="69"/>
        <v>42199.814340277779</v>
      </c>
      <c r="U770">
        <f t="shared" si="70"/>
        <v>30</v>
      </c>
      <c r="V770">
        <f t="shared" si="71"/>
        <v>2015</v>
      </c>
    </row>
    <row r="771" spans="1:22" ht="60" x14ac:dyDescent="0.25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72"/>
        <v>124</v>
      </c>
      <c r="P771">
        <f t="shared" ref="P771:P834" si="73">IFERROR(ROUND(E771/L771,2),0)</f>
        <v>47.85</v>
      </c>
      <c r="Q771" t="s">
        <v>8315</v>
      </c>
      <c r="R771" t="s">
        <v>8316</v>
      </c>
      <c r="S771" s="14">
        <f t="shared" ref="S771:S834" si="74">+(((J771/60)/60)/24)+DATE(1970,1,1)</f>
        <v>42584.846828703703</v>
      </c>
      <c r="T771" s="14">
        <f t="shared" ref="T771:T834" si="75">+(((I771/60)/60)/24)+DATE(1970,1,1)</f>
        <v>42624.846828703703</v>
      </c>
      <c r="U771">
        <f t="shared" ref="U771:U834" si="76">CEILING(T771-S771,1)</f>
        <v>40</v>
      </c>
      <c r="V771">
        <f t="shared" ref="V771:V834" si="77">YEAR(S771)</f>
        <v>2016</v>
      </c>
    </row>
    <row r="772" spans="1:22" ht="45" x14ac:dyDescent="0.25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72"/>
        <v>124</v>
      </c>
      <c r="P772">
        <f t="shared" si="73"/>
        <v>50.9</v>
      </c>
      <c r="Q772" t="s">
        <v>8315</v>
      </c>
      <c r="R772" t="s">
        <v>8316</v>
      </c>
      <c r="S772" s="14">
        <f t="shared" si="74"/>
        <v>41772.105937500004</v>
      </c>
      <c r="T772" s="14">
        <f t="shared" si="75"/>
        <v>41803.916666666664</v>
      </c>
      <c r="U772">
        <f t="shared" si="76"/>
        <v>32</v>
      </c>
      <c r="V772">
        <f t="shared" si="77"/>
        <v>2014</v>
      </c>
    </row>
    <row r="773" spans="1:22" ht="45" x14ac:dyDescent="0.25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72"/>
        <v>124</v>
      </c>
      <c r="P773">
        <f t="shared" si="73"/>
        <v>69.72</v>
      </c>
      <c r="Q773" t="s">
        <v>8318</v>
      </c>
      <c r="R773" t="s">
        <v>8319</v>
      </c>
      <c r="S773" s="14">
        <f t="shared" si="74"/>
        <v>40997.271493055552</v>
      </c>
      <c r="T773" s="14">
        <f t="shared" si="75"/>
        <v>41057.271493055552</v>
      </c>
      <c r="U773">
        <f t="shared" si="76"/>
        <v>60</v>
      </c>
      <c r="V773">
        <f t="shared" si="77"/>
        <v>2012</v>
      </c>
    </row>
    <row r="774" spans="1:22" ht="60" x14ac:dyDescent="0.25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72"/>
        <v>124</v>
      </c>
      <c r="P774">
        <f t="shared" si="73"/>
        <v>45.04</v>
      </c>
      <c r="Q774" t="s">
        <v>8315</v>
      </c>
      <c r="R774" t="s">
        <v>8316</v>
      </c>
      <c r="S774" s="14">
        <f t="shared" si="74"/>
        <v>42011.202581018515</v>
      </c>
      <c r="T774" s="14">
        <f t="shared" si="75"/>
        <v>42038.185416666667</v>
      </c>
      <c r="U774">
        <f t="shared" si="76"/>
        <v>27</v>
      </c>
      <c r="V774">
        <f t="shared" si="77"/>
        <v>2015</v>
      </c>
    </row>
    <row r="775" spans="1:22" ht="30" x14ac:dyDescent="0.25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72"/>
        <v>124</v>
      </c>
      <c r="P775">
        <f t="shared" si="73"/>
        <v>38.75</v>
      </c>
      <c r="Q775" t="s">
        <v>8312</v>
      </c>
      <c r="R775" t="s">
        <v>8313</v>
      </c>
      <c r="S775" s="14">
        <f t="shared" si="74"/>
        <v>41072.739953703705</v>
      </c>
      <c r="T775" s="14">
        <f t="shared" si="75"/>
        <v>41102.739953703705</v>
      </c>
      <c r="U775">
        <f t="shared" si="76"/>
        <v>30</v>
      </c>
      <c r="V775">
        <f t="shared" si="77"/>
        <v>2012</v>
      </c>
    </row>
    <row r="776" spans="1:22" ht="45" x14ac:dyDescent="0.25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72"/>
        <v>124</v>
      </c>
      <c r="P776">
        <f t="shared" si="73"/>
        <v>29.43</v>
      </c>
      <c r="Q776" t="s">
        <v>8315</v>
      </c>
      <c r="R776" t="s">
        <v>8316</v>
      </c>
      <c r="S776" s="14">
        <f t="shared" si="74"/>
        <v>42544.814328703709</v>
      </c>
      <c r="T776" s="14">
        <f t="shared" si="75"/>
        <v>42582.873611111107</v>
      </c>
      <c r="U776">
        <f t="shared" si="76"/>
        <v>39</v>
      </c>
      <c r="V776">
        <f t="shared" si="77"/>
        <v>2016</v>
      </c>
    </row>
    <row r="777" spans="1:22" ht="45" x14ac:dyDescent="0.25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72"/>
        <v>124</v>
      </c>
      <c r="P777">
        <f t="shared" si="73"/>
        <v>43</v>
      </c>
      <c r="Q777" t="s">
        <v>8312</v>
      </c>
      <c r="R777" t="s">
        <v>8329</v>
      </c>
      <c r="S777" s="14">
        <f t="shared" si="74"/>
        <v>40981.710243055553</v>
      </c>
      <c r="T777" s="14">
        <f t="shared" si="75"/>
        <v>41011.710243055553</v>
      </c>
      <c r="U777">
        <f t="shared" si="76"/>
        <v>30</v>
      </c>
      <c r="V777">
        <f t="shared" si="77"/>
        <v>2012</v>
      </c>
    </row>
    <row r="778" spans="1:22" ht="45" x14ac:dyDescent="0.25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72"/>
        <v>124</v>
      </c>
      <c r="P778">
        <f t="shared" si="73"/>
        <v>14.84</v>
      </c>
      <c r="Q778" t="s">
        <v>8315</v>
      </c>
      <c r="R778" t="s">
        <v>8328</v>
      </c>
      <c r="S778" s="14">
        <f t="shared" si="74"/>
        <v>42334.468935185185</v>
      </c>
      <c r="T778" s="14">
        <f t="shared" si="75"/>
        <v>42361.957638888889</v>
      </c>
      <c r="U778">
        <f t="shared" si="76"/>
        <v>28</v>
      </c>
      <c r="V778">
        <f t="shared" si="77"/>
        <v>2015</v>
      </c>
    </row>
    <row r="779" spans="1:22" ht="60" x14ac:dyDescent="0.25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72"/>
        <v>124</v>
      </c>
      <c r="P779">
        <f t="shared" si="73"/>
        <v>8.86</v>
      </c>
      <c r="Q779" t="s">
        <v>8315</v>
      </c>
      <c r="R779" t="s">
        <v>8316</v>
      </c>
      <c r="S779" s="14">
        <f t="shared" si="74"/>
        <v>42067.011643518519</v>
      </c>
      <c r="T779" s="14">
        <f t="shared" si="75"/>
        <v>42094.957638888889</v>
      </c>
      <c r="U779">
        <f t="shared" si="76"/>
        <v>28</v>
      </c>
      <c r="V779">
        <f t="shared" si="77"/>
        <v>2015</v>
      </c>
    </row>
    <row r="780" spans="1:22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72"/>
        <v>123</v>
      </c>
      <c r="P780">
        <f t="shared" si="73"/>
        <v>190.55</v>
      </c>
      <c r="Q780" t="s">
        <v>8318</v>
      </c>
      <c r="R780" t="s">
        <v>8332</v>
      </c>
      <c r="S780" s="14">
        <f t="shared" si="74"/>
        <v>42327.834247685183</v>
      </c>
      <c r="T780" s="14">
        <f t="shared" si="75"/>
        <v>42357.834247685183</v>
      </c>
      <c r="U780">
        <f t="shared" si="76"/>
        <v>30</v>
      </c>
      <c r="V780">
        <f t="shared" si="77"/>
        <v>2015</v>
      </c>
    </row>
    <row r="781" spans="1:22" ht="45" x14ac:dyDescent="0.25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72"/>
        <v>123</v>
      </c>
      <c r="P781">
        <f t="shared" si="73"/>
        <v>99.86</v>
      </c>
      <c r="Q781" t="s">
        <v>8318</v>
      </c>
      <c r="R781" t="s">
        <v>8330</v>
      </c>
      <c r="S781" s="14">
        <f t="shared" si="74"/>
        <v>42114.944328703699</v>
      </c>
      <c r="T781" s="14">
        <f t="shared" si="75"/>
        <v>42144.944328703699</v>
      </c>
      <c r="U781">
        <f t="shared" si="76"/>
        <v>30</v>
      </c>
      <c r="V781">
        <f t="shared" si="77"/>
        <v>2015</v>
      </c>
    </row>
    <row r="782" spans="1:22" ht="45" x14ac:dyDescent="0.25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72"/>
        <v>123</v>
      </c>
      <c r="P782">
        <f t="shared" si="73"/>
        <v>94.74</v>
      </c>
      <c r="Q782" t="s">
        <v>8323</v>
      </c>
      <c r="R782" t="s">
        <v>8324</v>
      </c>
      <c r="S782" s="14">
        <f t="shared" si="74"/>
        <v>42758.975937499999</v>
      </c>
      <c r="T782" s="14">
        <f t="shared" si="75"/>
        <v>42795.791666666672</v>
      </c>
      <c r="U782">
        <f t="shared" si="76"/>
        <v>37</v>
      </c>
      <c r="V782">
        <f t="shared" si="77"/>
        <v>2017</v>
      </c>
    </row>
    <row r="783" spans="1:22" ht="60" x14ac:dyDescent="0.25">
      <c r="A783">
        <v>532</v>
      </c>
      <c r="B783" s="3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72"/>
        <v>123</v>
      </c>
      <c r="P783">
        <f t="shared" si="73"/>
        <v>71.239999999999995</v>
      </c>
      <c r="Q783" t="s">
        <v>8315</v>
      </c>
      <c r="R783" t="s">
        <v>8316</v>
      </c>
      <c r="S783" s="14">
        <f t="shared" si="74"/>
        <v>42473.007037037038</v>
      </c>
      <c r="T783" s="14">
        <f t="shared" si="75"/>
        <v>42503.007037037038</v>
      </c>
      <c r="U783">
        <f t="shared" si="76"/>
        <v>30</v>
      </c>
      <c r="V783">
        <f t="shared" si="77"/>
        <v>2016</v>
      </c>
    </row>
    <row r="784" spans="1:22" ht="75" x14ac:dyDescent="0.25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72"/>
        <v>123</v>
      </c>
      <c r="P784">
        <f t="shared" si="73"/>
        <v>169.52</v>
      </c>
      <c r="Q784" t="s">
        <v>8308</v>
      </c>
      <c r="R784" t="s">
        <v>8309</v>
      </c>
      <c r="S784" s="14">
        <f t="shared" si="74"/>
        <v>41722.666354166664</v>
      </c>
      <c r="T784" s="14">
        <f t="shared" si="75"/>
        <v>41752.666354166664</v>
      </c>
      <c r="U784">
        <f t="shared" si="76"/>
        <v>30</v>
      </c>
      <c r="V784">
        <f t="shared" si="77"/>
        <v>2014</v>
      </c>
    </row>
    <row r="785" spans="1:22" ht="60" x14ac:dyDescent="0.25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72"/>
        <v>123</v>
      </c>
      <c r="P785">
        <f t="shared" si="73"/>
        <v>114.59</v>
      </c>
      <c r="Q785" t="s">
        <v>8318</v>
      </c>
      <c r="R785" t="s">
        <v>8330</v>
      </c>
      <c r="S785" s="14">
        <f t="shared" si="74"/>
        <v>42697.32136574074</v>
      </c>
      <c r="T785" s="14">
        <f t="shared" si="75"/>
        <v>42725.332638888889</v>
      </c>
      <c r="U785">
        <f t="shared" si="76"/>
        <v>29</v>
      </c>
      <c r="V785">
        <f t="shared" si="77"/>
        <v>2016</v>
      </c>
    </row>
    <row r="786" spans="1:22" ht="60" x14ac:dyDescent="0.25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72"/>
        <v>123</v>
      </c>
      <c r="P786">
        <f t="shared" si="73"/>
        <v>93.7</v>
      </c>
      <c r="Q786" t="s">
        <v>8308</v>
      </c>
      <c r="R786" t="s">
        <v>8335</v>
      </c>
      <c r="S786" s="14">
        <f t="shared" si="74"/>
        <v>42083.895532407405</v>
      </c>
      <c r="T786" s="14">
        <f t="shared" si="75"/>
        <v>42128.895532407405</v>
      </c>
      <c r="U786">
        <f t="shared" si="76"/>
        <v>45</v>
      </c>
      <c r="V786">
        <f t="shared" si="77"/>
        <v>2015</v>
      </c>
    </row>
    <row r="787" spans="1:22" ht="60" x14ac:dyDescent="0.25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72"/>
        <v>123</v>
      </c>
      <c r="P787">
        <f t="shared" si="73"/>
        <v>31.62</v>
      </c>
      <c r="Q787" t="s">
        <v>8318</v>
      </c>
      <c r="R787" t="s">
        <v>8332</v>
      </c>
      <c r="S787" s="14">
        <f t="shared" si="74"/>
        <v>41812.67324074074</v>
      </c>
      <c r="T787" s="14">
        <f t="shared" si="75"/>
        <v>41842.67324074074</v>
      </c>
      <c r="U787">
        <f t="shared" si="76"/>
        <v>30</v>
      </c>
      <c r="V787">
        <f t="shared" si="77"/>
        <v>2014</v>
      </c>
    </row>
    <row r="788" spans="1:22" ht="60" x14ac:dyDescent="0.25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72"/>
        <v>123</v>
      </c>
      <c r="P788">
        <f t="shared" si="73"/>
        <v>54.99</v>
      </c>
      <c r="Q788" t="s">
        <v>8312</v>
      </c>
      <c r="R788" t="s">
        <v>8334</v>
      </c>
      <c r="S788" s="14">
        <f t="shared" si="74"/>
        <v>42125.078275462962</v>
      </c>
      <c r="T788" s="14">
        <f t="shared" si="75"/>
        <v>42156.165972222225</v>
      </c>
      <c r="U788">
        <f t="shared" si="76"/>
        <v>32</v>
      </c>
      <c r="V788">
        <f t="shared" si="77"/>
        <v>2015</v>
      </c>
    </row>
    <row r="789" spans="1:22" ht="60" x14ac:dyDescent="0.25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72"/>
        <v>123</v>
      </c>
      <c r="P789">
        <f t="shared" si="73"/>
        <v>25.35</v>
      </c>
      <c r="Q789" t="s">
        <v>8321</v>
      </c>
      <c r="R789" t="s">
        <v>8331</v>
      </c>
      <c r="S789" s="14">
        <f t="shared" si="74"/>
        <v>41213.254687499997</v>
      </c>
      <c r="T789" s="14">
        <f t="shared" si="75"/>
        <v>41243.416666666664</v>
      </c>
      <c r="U789">
        <f t="shared" si="76"/>
        <v>31</v>
      </c>
      <c r="V789">
        <f t="shared" si="77"/>
        <v>2012</v>
      </c>
    </row>
    <row r="790" spans="1:22" ht="60" x14ac:dyDescent="0.25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72"/>
        <v>123</v>
      </c>
      <c r="P790">
        <f t="shared" si="73"/>
        <v>74.61</v>
      </c>
      <c r="Q790" t="s">
        <v>8312</v>
      </c>
      <c r="R790" t="s">
        <v>8313</v>
      </c>
      <c r="S790" s="14">
        <f t="shared" si="74"/>
        <v>40665.949976851851</v>
      </c>
      <c r="T790" s="14">
        <f t="shared" si="75"/>
        <v>40692.041666666664</v>
      </c>
      <c r="U790">
        <f t="shared" si="76"/>
        <v>27</v>
      </c>
      <c r="V790">
        <f t="shared" si="77"/>
        <v>2011</v>
      </c>
    </row>
    <row r="791" spans="1:22" ht="45" x14ac:dyDescent="0.25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72"/>
        <v>123</v>
      </c>
      <c r="P791">
        <f t="shared" si="73"/>
        <v>32.32</v>
      </c>
      <c r="Q791" t="s">
        <v>8312</v>
      </c>
      <c r="R791" t="s">
        <v>8325</v>
      </c>
      <c r="S791" s="14">
        <f t="shared" si="74"/>
        <v>41127.812303240738</v>
      </c>
      <c r="T791" s="14">
        <f t="shared" si="75"/>
        <v>41150</v>
      </c>
      <c r="U791">
        <f t="shared" si="76"/>
        <v>23</v>
      </c>
      <c r="V791">
        <f t="shared" si="77"/>
        <v>2012</v>
      </c>
    </row>
    <row r="792" spans="1:22" ht="60" x14ac:dyDescent="0.25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72"/>
        <v>123</v>
      </c>
      <c r="P792">
        <f t="shared" si="73"/>
        <v>43.2</v>
      </c>
      <c r="Q792" t="s">
        <v>8315</v>
      </c>
      <c r="R792" t="s">
        <v>8316</v>
      </c>
      <c r="S792" s="14">
        <f t="shared" si="74"/>
        <v>42556.504490740743</v>
      </c>
      <c r="T792" s="14">
        <f t="shared" si="75"/>
        <v>42595.290972222225</v>
      </c>
      <c r="U792">
        <f t="shared" si="76"/>
        <v>39</v>
      </c>
      <c r="V792">
        <f t="shared" si="77"/>
        <v>2016</v>
      </c>
    </row>
    <row r="793" spans="1:22" ht="60" x14ac:dyDescent="0.25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72"/>
        <v>123</v>
      </c>
      <c r="P793">
        <f t="shared" si="73"/>
        <v>46.13</v>
      </c>
      <c r="Q793" t="s">
        <v>8315</v>
      </c>
      <c r="R793" t="s">
        <v>8316</v>
      </c>
      <c r="S793" s="14">
        <f t="shared" si="74"/>
        <v>42517.003368055557</v>
      </c>
      <c r="T793" s="14">
        <f t="shared" si="75"/>
        <v>42547.003368055557</v>
      </c>
      <c r="U793">
        <f t="shared" si="76"/>
        <v>30</v>
      </c>
      <c r="V793">
        <f t="shared" si="77"/>
        <v>2016</v>
      </c>
    </row>
    <row r="794" spans="1:22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72"/>
        <v>122</v>
      </c>
      <c r="P794">
        <f t="shared" si="73"/>
        <v>709.42</v>
      </c>
      <c r="Q794" t="s">
        <v>8318</v>
      </c>
      <c r="R794" t="s">
        <v>8330</v>
      </c>
      <c r="S794" s="14">
        <f t="shared" si="74"/>
        <v>42711.795138888891</v>
      </c>
      <c r="T794" s="14">
        <f t="shared" si="75"/>
        <v>42741.795138888891</v>
      </c>
      <c r="U794">
        <f t="shared" si="76"/>
        <v>30</v>
      </c>
      <c r="V794">
        <f t="shared" si="77"/>
        <v>2016</v>
      </c>
    </row>
    <row r="795" spans="1:22" ht="45" x14ac:dyDescent="0.25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72"/>
        <v>122</v>
      </c>
      <c r="P795">
        <f t="shared" si="73"/>
        <v>64.37</v>
      </c>
      <c r="Q795" t="s">
        <v>8312</v>
      </c>
      <c r="R795" t="s">
        <v>8313</v>
      </c>
      <c r="S795" s="14">
        <f t="shared" si="74"/>
        <v>42745.600243055553</v>
      </c>
      <c r="T795" s="14">
        <f t="shared" si="75"/>
        <v>42776.208333333328</v>
      </c>
      <c r="U795">
        <f t="shared" si="76"/>
        <v>31</v>
      </c>
      <c r="V795">
        <f t="shared" si="77"/>
        <v>2017</v>
      </c>
    </row>
    <row r="796" spans="1:22" ht="45" x14ac:dyDescent="0.25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72"/>
        <v>122</v>
      </c>
      <c r="P796">
        <f t="shared" si="73"/>
        <v>716.35</v>
      </c>
      <c r="Q796" t="s">
        <v>8315</v>
      </c>
      <c r="R796" t="s">
        <v>8316</v>
      </c>
      <c r="S796" s="14">
        <f t="shared" si="74"/>
        <v>42605.765381944439</v>
      </c>
      <c r="T796" s="14">
        <f t="shared" si="75"/>
        <v>42634.125</v>
      </c>
      <c r="U796">
        <f t="shared" si="76"/>
        <v>29</v>
      </c>
      <c r="V796">
        <f t="shared" si="77"/>
        <v>2016</v>
      </c>
    </row>
    <row r="797" spans="1:22" ht="60" x14ac:dyDescent="0.25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72"/>
        <v>122</v>
      </c>
      <c r="P797">
        <f t="shared" si="73"/>
        <v>109.59</v>
      </c>
      <c r="Q797" t="s">
        <v>8315</v>
      </c>
      <c r="R797" t="s">
        <v>8328</v>
      </c>
      <c r="S797" s="14">
        <f t="shared" si="74"/>
        <v>42654.973703703698</v>
      </c>
      <c r="T797" s="14">
        <f t="shared" si="75"/>
        <v>42674.166666666672</v>
      </c>
      <c r="U797">
        <f t="shared" si="76"/>
        <v>20</v>
      </c>
      <c r="V797">
        <f t="shared" si="77"/>
        <v>2016</v>
      </c>
    </row>
    <row r="798" spans="1:22" ht="60" x14ac:dyDescent="0.25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72"/>
        <v>122</v>
      </c>
      <c r="P798">
        <f t="shared" si="73"/>
        <v>84.14</v>
      </c>
      <c r="Q798" t="s">
        <v>8321</v>
      </c>
      <c r="R798" t="s">
        <v>8331</v>
      </c>
      <c r="S798" s="14">
        <f t="shared" si="74"/>
        <v>41807.571840277778</v>
      </c>
      <c r="T798" s="14">
        <f t="shared" si="75"/>
        <v>41852.571840277778</v>
      </c>
      <c r="U798">
        <f t="shared" si="76"/>
        <v>45</v>
      </c>
      <c r="V798">
        <f t="shared" si="77"/>
        <v>2014</v>
      </c>
    </row>
    <row r="799" spans="1:22" ht="60" x14ac:dyDescent="0.25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72"/>
        <v>122</v>
      </c>
      <c r="P799">
        <f t="shared" si="73"/>
        <v>56.67</v>
      </c>
      <c r="Q799" t="s">
        <v>8321</v>
      </c>
      <c r="R799" t="s">
        <v>8331</v>
      </c>
      <c r="S799" s="14">
        <f t="shared" si="74"/>
        <v>41667.275312500002</v>
      </c>
      <c r="T799" s="14">
        <f t="shared" si="75"/>
        <v>41684.833333333336</v>
      </c>
      <c r="U799">
        <f t="shared" si="76"/>
        <v>18</v>
      </c>
      <c r="V799">
        <f t="shared" si="77"/>
        <v>2014</v>
      </c>
    </row>
    <row r="800" spans="1:22" ht="45" x14ac:dyDescent="0.25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 t="shared" si="72"/>
        <v>122</v>
      </c>
      <c r="P800">
        <f t="shared" si="73"/>
        <v>129.36000000000001</v>
      </c>
      <c r="Q800" t="s">
        <v>8315</v>
      </c>
      <c r="R800" t="s">
        <v>8316</v>
      </c>
      <c r="S800" s="14">
        <f t="shared" si="74"/>
        <v>42219.019733796296</v>
      </c>
      <c r="T800" s="14">
        <f t="shared" si="75"/>
        <v>42249.019733796296</v>
      </c>
      <c r="U800">
        <f t="shared" si="76"/>
        <v>30</v>
      </c>
      <c r="V800">
        <f t="shared" si="77"/>
        <v>2015</v>
      </c>
    </row>
    <row r="801" spans="1:22" ht="45" x14ac:dyDescent="0.25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72"/>
        <v>122</v>
      </c>
      <c r="P801">
        <f t="shared" si="73"/>
        <v>75.09</v>
      </c>
      <c r="Q801" t="s">
        <v>8315</v>
      </c>
      <c r="R801" t="s">
        <v>8316</v>
      </c>
      <c r="S801" s="14">
        <f t="shared" si="74"/>
        <v>42452.876909722225</v>
      </c>
      <c r="T801" s="14">
        <f t="shared" si="75"/>
        <v>42473.876909722225</v>
      </c>
      <c r="U801">
        <f t="shared" si="76"/>
        <v>21</v>
      </c>
      <c r="V801">
        <f t="shared" si="77"/>
        <v>2016</v>
      </c>
    </row>
    <row r="802" spans="1:22" ht="30" x14ac:dyDescent="0.25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72"/>
        <v>122</v>
      </c>
      <c r="P802">
        <f t="shared" si="73"/>
        <v>85.5</v>
      </c>
      <c r="Q802" t="s">
        <v>8312</v>
      </c>
      <c r="R802" t="s">
        <v>8313</v>
      </c>
      <c r="S802" s="14">
        <f t="shared" si="74"/>
        <v>41370.292303240742</v>
      </c>
      <c r="T802" s="14">
        <f t="shared" si="75"/>
        <v>41400.292303240742</v>
      </c>
      <c r="U802">
        <f t="shared" si="76"/>
        <v>30</v>
      </c>
      <c r="V802">
        <f t="shared" si="77"/>
        <v>2013</v>
      </c>
    </row>
    <row r="803" spans="1:22" ht="60" x14ac:dyDescent="0.25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72"/>
        <v>122</v>
      </c>
      <c r="P803">
        <f t="shared" si="73"/>
        <v>48.84</v>
      </c>
      <c r="Q803" t="s">
        <v>8312</v>
      </c>
      <c r="R803" t="s">
        <v>8313</v>
      </c>
      <c r="S803" s="14">
        <f t="shared" si="74"/>
        <v>40945.845312500001</v>
      </c>
      <c r="T803" s="14">
        <f t="shared" si="75"/>
        <v>40985.80364583333</v>
      </c>
      <c r="U803">
        <f t="shared" si="76"/>
        <v>40</v>
      </c>
      <c r="V803">
        <f t="shared" si="77"/>
        <v>2012</v>
      </c>
    </row>
    <row r="804" spans="1:22" ht="45" x14ac:dyDescent="0.25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72"/>
        <v>122</v>
      </c>
      <c r="P804">
        <f t="shared" si="73"/>
        <v>34.380000000000003</v>
      </c>
      <c r="Q804" t="s">
        <v>8312</v>
      </c>
      <c r="R804" t="s">
        <v>8320</v>
      </c>
      <c r="S804" s="14">
        <f t="shared" si="74"/>
        <v>40939.761782407404</v>
      </c>
      <c r="T804" s="14">
        <f t="shared" si="75"/>
        <v>40984.165972222225</v>
      </c>
      <c r="U804">
        <f t="shared" si="76"/>
        <v>45</v>
      </c>
      <c r="V804">
        <f t="shared" si="77"/>
        <v>2012</v>
      </c>
    </row>
    <row r="805" spans="1:22" ht="45" x14ac:dyDescent="0.25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72"/>
        <v>122</v>
      </c>
      <c r="P805">
        <f t="shared" si="73"/>
        <v>49.11</v>
      </c>
      <c r="Q805" t="s">
        <v>8312</v>
      </c>
      <c r="R805" t="s">
        <v>8313</v>
      </c>
      <c r="S805" s="14">
        <f t="shared" si="74"/>
        <v>41730.998402777775</v>
      </c>
      <c r="T805" s="14">
        <f t="shared" si="75"/>
        <v>41760.998402777775</v>
      </c>
      <c r="U805">
        <f t="shared" si="76"/>
        <v>30</v>
      </c>
      <c r="V805">
        <f t="shared" si="77"/>
        <v>2014</v>
      </c>
    </row>
    <row r="806" spans="1:22" ht="45" x14ac:dyDescent="0.25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72"/>
        <v>122</v>
      </c>
      <c r="P806">
        <f t="shared" si="73"/>
        <v>73.239999999999995</v>
      </c>
      <c r="Q806" t="s">
        <v>8315</v>
      </c>
      <c r="R806" t="s">
        <v>8316</v>
      </c>
      <c r="S806" s="14">
        <f t="shared" si="74"/>
        <v>41912.858946759261</v>
      </c>
      <c r="T806" s="14">
        <f t="shared" si="75"/>
        <v>41942.858946759261</v>
      </c>
      <c r="U806">
        <f t="shared" si="76"/>
        <v>30</v>
      </c>
      <c r="V806">
        <f t="shared" si="77"/>
        <v>2014</v>
      </c>
    </row>
    <row r="807" spans="1:22" ht="60" x14ac:dyDescent="0.25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72"/>
        <v>122</v>
      </c>
      <c r="P807">
        <f t="shared" si="73"/>
        <v>70.23</v>
      </c>
      <c r="Q807" t="s">
        <v>8315</v>
      </c>
      <c r="R807" t="s">
        <v>8316</v>
      </c>
      <c r="S807" s="14">
        <f t="shared" si="74"/>
        <v>42054.849050925928</v>
      </c>
      <c r="T807" s="14">
        <f t="shared" si="75"/>
        <v>42084.807384259257</v>
      </c>
      <c r="U807">
        <f t="shared" si="76"/>
        <v>30</v>
      </c>
      <c r="V807">
        <f t="shared" si="77"/>
        <v>2015</v>
      </c>
    </row>
    <row r="808" spans="1:22" ht="45" x14ac:dyDescent="0.25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72"/>
        <v>122</v>
      </c>
      <c r="P808">
        <f t="shared" si="73"/>
        <v>28.55</v>
      </c>
      <c r="Q808" t="s">
        <v>8312</v>
      </c>
      <c r="R808" t="s">
        <v>8333</v>
      </c>
      <c r="S808" s="14">
        <f t="shared" si="74"/>
        <v>41694.391840277778</v>
      </c>
      <c r="T808" s="14">
        <f t="shared" si="75"/>
        <v>41708.583333333336</v>
      </c>
      <c r="U808">
        <f t="shared" si="76"/>
        <v>15</v>
      </c>
      <c r="V808">
        <f t="shared" si="77"/>
        <v>2014</v>
      </c>
    </row>
    <row r="809" spans="1:22" ht="60" x14ac:dyDescent="0.25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72"/>
        <v>122</v>
      </c>
      <c r="P809">
        <f t="shared" si="73"/>
        <v>60.9</v>
      </c>
      <c r="Q809" t="s">
        <v>8315</v>
      </c>
      <c r="R809" t="s">
        <v>8316</v>
      </c>
      <c r="S809" s="14">
        <f t="shared" si="74"/>
        <v>42036.24428240741</v>
      </c>
      <c r="T809" s="14">
        <f t="shared" si="75"/>
        <v>42064.290972222225</v>
      </c>
      <c r="U809">
        <f t="shared" si="76"/>
        <v>29</v>
      </c>
      <c r="V809">
        <f t="shared" si="77"/>
        <v>2015</v>
      </c>
    </row>
    <row r="810" spans="1:22" ht="45" x14ac:dyDescent="0.25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72"/>
        <v>122</v>
      </c>
      <c r="P810">
        <f t="shared" si="73"/>
        <v>53.88</v>
      </c>
      <c r="Q810" t="s">
        <v>8312</v>
      </c>
      <c r="R810" t="s">
        <v>8313</v>
      </c>
      <c r="S810" s="14">
        <f t="shared" si="74"/>
        <v>42752.144976851851</v>
      </c>
      <c r="T810" s="14">
        <f t="shared" si="75"/>
        <v>42795.125</v>
      </c>
      <c r="U810">
        <f t="shared" si="76"/>
        <v>43</v>
      </c>
      <c r="V810">
        <f t="shared" si="77"/>
        <v>2017</v>
      </c>
    </row>
    <row r="811" spans="1:22" ht="60" x14ac:dyDescent="0.25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72"/>
        <v>122</v>
      </c>
      <c r="P811">
        <f t="shared" si="73"/>
        <v>27.73</v>
      </c>
      <c r="Q811" t="s">
        <v>8315</v>
      </c>
      <c r="R811" t="s">
        <v>8316</v>
      </c>
      <c r="S811" s="14">
        <f t="shared" si="74"/>
        <v>42278.453668981485</v>
      </c>
      <c r="T811" s="14">
        <f t="shared" si="75"/>
        <v>42296.458333333328</v>
      </c>
      <c r="U811">
        <f t="shared" si="76"/>
        <v>19</v>
      </c>
      <c r="V811">
        <f t="shared" si="77"/>
        <v>2015</v>
      </c>
    </row>
    <row r="812" spans="1:22" ht="60" x14ac:dyDescent="0.25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72"/>
        <v>122</v>
      </c>
      <c r="P812">
        <f t="shared" si="73"/>
        <v>203.33</v>
      </c>
      <c r="Q812" t="s">
        <v>8315</v>
      </c>
      <c r="R812" t="s">
        <v>8316</v>
      </c>
      <c r="S812" s="14">
        <f t="shared" si="74"/>
        <v>42152.503495370373</v>
      </c>
      <c r="T812" s="14">
        <f t="shared" si="75"/>
        <v>42172.503495370373</v>
      </c>
      <c r="U812">
        <f t="shared" si="76"/>
        <v>20</v>
      </c>
      <c r="V812">
        <f t="shared" si="77"/>
        <v>2015</v>
      </c>
    </row>
    <row r="813" spans="1:22" ht="60" x14ac:dyDescent="0.25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72"/>
        <v>121</v>
      </c>
      <c r="P813">
        <f t="shared" si="73"/>
        <v>80.459999999999994</v>
      </c>
      <c r="Q813" t="s">
        <v>8315</v>
      </c>
      <c r="R813" t="s">
        <v>8328</v>
      </c>
      <c r="S813" s="14">
        <f t="shared" si="74"/>
        <v>41758.833564814813</v>
      </c>
      <c r="T813" s="14">
        <f t="shared" si="75"/>
        <v>41786.125</v>
      </c>
      <c r="U813">
        <f t="shared" si="76"/>
        <v>28</v>
      </c>
      <c r="V813">
        <f t="shared" si="77"/>
        <v>2014</v>
      </c>
    </row>
    <row r="814" spans="1:22" ht="60" x14ac:dyDescent="0.25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72"/>
        <v>121</v>
      </c>
      <c r="P814">
        <f t="shared" si="73"/>
        <v>55.81</v>
      </c>
      <c r="Q814" t="s">
        <v>8308</v>
      </c>
      <c r="R814" t="s">
        <v>8309</v>
      </c>
      <c r="S814" s="14">
        <f t="shared" si="74"/>
        <v>41387.171805555554</v>
      </c>
      <c r="T814" s="14">
        <f t="shared" si="75"/>
        <v>41417.171805555554</v>
      </c>
      <c r="U814">
        <f t="shared" si="76"/>
        <v>30</v>
      </c>
      <c r="V814">
        <f t="shared" si="77"/>
        <v>2013</v>
      </c>
    </row>
    <row r="815" spans="1:22" ht="60" x14ac:dyDescent="0.25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72"/>
        <v>121</v>
      </c>
      <c r="P815">
        <f t="shared" si="73"/>
        <v>83.95</v>
      </c>
      <c r="Q815" t="s">
        <v>8318</v>
      </c>
      <c r="R815" t="s">
        <v>8330</v>
      </c>
      <c r="S815" s="14">
        <f t="shared" si="74"/>
        <v>39950.163344907407</v>
      </c>
      <c r="T815" s="14">
        <f t="shared" si="75"/>
        <v>40035.80972222222</v>
      </c>
      <c r="U815">
        <f t="shared" si="76"/>
        <v>86</v>
      </c>
      <c r="V815">
        <f t="shared" si="77"/>
        <v>2009</v>
      </c>
    </row>
    <row r="816" spans="1:22" ht="45" x14ac:dyDescent="0.25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72"/>
        <v>121</v>
      </c>
      <c r="P816">
        <f t="shared" si="73"/>
        <v>163.78</v>
      </c>
      <c r="Q816" t="s">
        <v>8312</v>
      </c>
      <c r="R816" t="s">
        <v>8313</v>
      </c>
      <c r="S816" s="14">
        <f t="shared" si="74"/>
        <v>41003.60665509259</v>
      </c>
      <c r="T816" s="14">
        <f t="shared" si="75"/>
        <v>41057.165972222225</v>
      </c>
      <c r="U816">
        <f t="shared" si="76"/>
        <v>54</v>
      </c>
      <c r="V816">
        <f t="shared" si="77"/>
        <v>2012</v>
      </c>
    </row>
    <row r="817" spans="1:22" ht="60" x14ac:dyDescent="0.25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72"/>
        <v>121</v>
      </c>
      <c r="P817">
        <f t="shared" si="73"/>
        <v>37.130000000000003</v>
      </c>
      <c r="Q817" t="s">
        <v>8312</v>
      </c>
      <c r="R817" t="s">
        <v>8329</v>
      </c>
      <c r="S817" s="14">
        <f t="shared" si="74"/>
        <v>40050.643680555557</v>
      </c>
      <c r="T817" s="14">
        <f t="shared" si="75"/>
        <v>40082.165972222225</v>
      </c>
      <c r="U817">
        <f t="shared" si="76"/>
        <v>32</v>
      </c>
      <c r="V817">
        <f t="shared" si="77"/>
        <v>2009</v>
      </c>
    </row>
    <row r="818" spans="1:22" ht="60" x14ac:dyDescent="0.25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72"/>
        <v>121</v>
      </c>
      <c r="P818">
        <f t="shared" si="73"/>
        <v>71.790000000000006</v>
      </c>
      <c r="Q818" t="s">
        <v>8315</v>
      </c>
      <c r="R818" t="s">
        <v>8316</v>
      </c>
      <c r="S818" s="14">
        <f t="shared" si="74"/>
        <v>42238.13282407407</v>
      </c>
      <c r="T818" s="14">
        <f t="shared" si="75"/>
        <v>42268.13282407407</v>
      </c>
      <c r="U818">
        <f t="shared" si="76"/>
        <v>30</v>
      </c>
      <c r="V818">
        <f t="shared" si="77"/>
        <v>2015</v>
      </c>
    </row>
    <row r="819" spans="1:22" ht="60" x14ac:dyDescent="0.25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72"/>
        <v>121</v>
      </c>
      <c r="P819">
        <f t="shared" si="73"/>
        <v>80.33</v>
      </c>
      <c r="Q819" t="s">
        <v>8318</v>
      </c>
      <c r="R819" t="s">
        <v>8332</v>
      </c>
      <c r="S819" s="14">
        <f t="shared" si="74"/>
        <v>42572.778495370367</v>
      </c>
      <c r="T819" s="14">
        <f t="shared" si="75"/>
        <v>42604.125</v>
      </c>
      <c r="U819">
        <f t="shared" si="76"/>
        <v>32</v>
      </c>
      <c r="V819">
        <f t="shared" si="77"/>
        <v>2016</v>
      </c>
    </row>
    <row r="820" spans="1:22" ht="60" x14ac:dyDescent="0.25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72"/>
        <v>121</v>
      </c>
      <c r="P820">
        <f t="shared" si="73"/>
        <v>58.6</v>
      </c>
      <c r="Q820" t="s">
        <v>8312</v>
      </c>
      <c r="R820" t="s">
        <v>8329</v>
      </c>
      <c r="S820" s="14">
        <f t="shared" si="74"/>
        <v>40939.02002314815</v>
      </c>
      <c r="T820" s="14">
        <f t="shared" si="75"/>
        <v>40973.125</v>
      </c>
      <c r="U820">
        <f t="shared" si="76"/>
        <v>35</v>
      </c>
      <c r="V820">
        <f t="shared" si="77"/>
        <v>2012</v>
      </c>
    </row>
    <row r="821" spans="1:22" ht="60" x14ac:dyDescent="0.25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72"/>
        <v>121</v>
      </c>
      <c r="P821">
        <f t="shared" si="73"/>
        <v>46.09</v>
      </c>
      <c r="Q821" t="s">
        <v>8312</v>
      </c>
      <c r="R821" t="s">
        <v>8313</v>
      </c>
      <c r="S821" s="14">
        <f t="shared" si="74"/>
        <v>41059.185682870368</v>
      </c>
      <c r="T821" s="14">
        <f t="shared" si="75"/>
        <v>41089.185682870368</v>
      </c>
      <c r="U821">
        <f t="shared" si="76"/>
        <v>30</v>
      </c>
      <c r="V821">
        <f t="shared" si="77"/>
        <v>2012</v>
      </c>
    </row>
    <row r="822" spans="1:22" ht="60" x14ac:dyDescent="0.25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72"/>
        <v>121</v>
      </c>
      <c r="P822">
        <f t="shared" si="73"/>
        <v>125.38</v>
      </c>
      <c r="Q822" t="s">
        <v>8315</v>
      </c>
      <c r="R822" t="s">
        <v>8316</v>
      </c>
      <c r="S822" s="14">
        <f t="shared" si="74"/>
        <v>42087.768055555556</v>
      </c>
      <c r="T822" s="14">
        <f t="shared" si="75"/>
        <v>42111.666666666672</v>
      </c>
      <c r="U822">
        <f t="shared" si="76"/>
        <v>24</v>
      </c>
      <c r="V822">
        <f t="shared" si="77"/>
        <v>2015</v>
      </c>
    </row>
    <row r="823" spans="1:22" ht="60" x14ac:dyDescent="0.25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72"/>
        <v>121</v>
      </c>
      <c r="P823">
        <f t="shared" si="73"/>
        <v>79.53</v>
      </c>
      <c r="Q823" t="s">
        <v>8312</v>
      </c>
      <c r="R823" t="s">
        <v>8313</v>
      </c>
      <c r="S823" s="14">
        <f t="shared" si="74"/>
        <v>42094.236481481479</v>
      </c>
      <c r="T823" s="14">
        <f t="shared" si="75"/>
        <v>42115.236481481479</v>
      </c>
      <c r="U823">
        <f t="shared" si="76"/>
        <v>21</v>
      </c>
      <c r="V823">
        <f t="shared" si="77"/>
        <v>2015</v>
      </c>
    </row>
    <row r="824" spans="1:22" ht="75" x14ac:dyDescent="0.25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72"/>
        <v>121</v>
      </c>
      <c r="P824">
        <f t="shared" si="73"/>
        <v>33.67</v>
      </c>
      <c r="Q824" t="s">
        <v>8315</v>
      </c>
      <c r="R824" t="s">
        <v>8316</v>
      </c>
      <c r="S824" s="14">
        <f t="shared" si="74"/>
        <v>42775.51494212963</v>
      </c>
      <c r="T824" s="14">
        <f t="shared" si="75"/>
        <v>42805.51494212963</v>
      </c>
      <c r="U824">
        <f t="shared" si="76"/>
        <v>30</v>
      </c>
      <c r="V824">
        <f t="shared" si="77"/>
        <v>2017</v>
      </c>
    </row>
    <row r="825" spans="1:22" ht="45" x14ac:dyDescent="0.25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72"/>
        <v>121</v>
      </c>
      <c r="P825">
        <f t="shared" si="73"/>
        <v>48.24</v>
      </c>
      <c r="Q825" t="s">
        <v>8312</v>
      </c>
      <c r="R825" t="s">
        <v>8329</v>
      </c>
      <c r="S825" s="14">
        <f t="shared" si="74"/>
        <v>41037.892465277779</v>
      </c>
      <c r="T825" s="14">
        <f t="shared" si="75"/>
        <v>41051.145833333336</v>
      </c>
      <c r="U825">
        <f t="shared" si="76"/>
        <v>14</v>
      </c>
      <c r="V825">
        <f t="shared" si="77"/>
        <v>2012</v>
      </c>
    </row>
    <row r="826" spans="1:22" ht="60" x14ac:dyDescent="0.25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72"/>
        <v>121</v>
      </c>
      <c r="P826">
        <f t="shared" si="73"/>
        <v>40.85</v>
      </c>
      <c r="Q826" t="s">
        <v>8315</v>
      </c>
      <c r="R826" t="s">
        <v>8316</v>
      </c>
      <c r="S826" s="14">
        <f t="shared" si="74"/>
        <v>42282.768414351856</v>
      </c>
      <c r="T826" s="14">
        <f t="shared" si="75"/>
        <v>42312.810081018513</v>
      </c>
      <c r="U826">
        <f t="shared" si="76"/>
        <v>31</v>
      </c>
      <c r="V826">
        <f t="shared" si="77"/>
        <v>2015</v>
      </c>
    </row>
    <row r="827" spans="1:22" ht="45" x14ac:dyDescent="0.25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72"/>
        <v>121</v>
      </c>
      <c r="P827">
        <f t="shared" si="73"/>
        <v>140</v>
      </c>
      <c r="Q827" t="s">
        <v>8315</v>
      </c>
      <c r="R827" t="s">
        <v>8316</v>
      </c>
      <c r="S827" s="14">
        <f t="shared" si="74"/>
        <v>41879.913761574076</v>
      </c>
      <c r="T827" s="14">
        <f t="shared" si="75"/>
        <v>41894.913761574076</v>
      </c>
      <c r="U827">
        <f t="shared" si="76"/>
        <v>15</v>
      </c>
      <c r="V827">
        <f t="shared" si="77"/>
        <v>2014</v>
      </c>
    </row>
    <row r="828" spans="1:22" x14ac:dyDescent="0.25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72"/>
        <v>121</v>
      </c>
      <c r="P828">
        <f t="shared" si="73"/>
        <v>38.46</v>
      </c>
      <c r="Q828" t="s">
        <v>8321</v>
      </c>
      <c r="R828" t="s">
        <v>8322</v>
      </c>
      <c r="S828" s="14">
        <f t="shared" si="74"/>
        <v>40939.979618055557</v>
      </c>
      <c r="T828" s="14">
        <f t="shared" si="75"/>
        <v>40969.979618055557</v>
      </c>
      <c r="U828">
        <f t="shared" si="76"/>
        <v>30</v>
      </c>
      <c r="V828">
        <f t="shared" si="77"/>
        <v>2012</v>
      </c>
    </row>
    <row r="829" spans="1:22" ht="45" x14ac:dyDescent="0.25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72"/>
        <v>121</v>
      </c>
      <c r="P829">
        <f t="shared" si="73"/>
        <v>37.94</v>
      </c>
      <c r="Q829" t="s">
        <v>8312</v>
      </c>
      <c r="R829" t="s">
        <v>8329</v>
      </c>
      <c r="S829" s="14">
        <f t="shared" si="74"/>
        <v>41023.227731481478</v>
      </c>
      <c r="T829" s="14">
        <f t="shared" si="75"/>
        <v>41083.227731481478</v>
      </c>
      <c r="U829">
        <f t="shared" si="76"/>
        <v>60</v>
      </c>
      <c r="V829">
        <f t="shared" si="77"/>
        <v>2012</v>
      </c>
    </row>
    <row r="830" spans="1:22" ht="30" x14ac:dyDescent="0.25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72"/>
        <v>121</v>
      </c>
      <c r="P830">
        <f t="shared" si="73"/>
        <v>33.67</v>
      </c>
      <c r="Q830" t="s">
        <v>8315</v>
      </c>
      <c r="R830" t="s">
        <v>8316</v>
      </c>
      <c r="S830" s="14">
        <f t="shared" si="74"/>
        <v>41882.585648148146</v>
      </c>
      <c r="T830" s="14">
        <f t="shared" si="75"/>
        <v>41912.666666666664</v>
      </c>
      <c r="U830">
        <f t="shared" si="76"/>
        <v>31</v>
      </c>
      <c r="V830">
        <f t="shared" si="77"/>
        <v>2014</v>
      </c>
    </row>
    <row r="831" spans="1:22" ht="45" x14ac:dyDescent="0.25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72"/>
        <v>120</v>
      </c>
      <c r="P831">
        <f t="shared" si="73"/>
        <v>223.1</v>
      </c>
      <c r="Q831" t="s">
        <v>8308</v>
      </c>
      <c r="R831" t="s">
        <v>8309</v>
      </c>
      <c r="S831" s="14">
        <f t="shared" si="74"/>
        <v>42048.813877314817</v>
      </c>
      <c r="T831" s="14">
        <f t="shared" si="75"/>
        <v>42093.772210648152</v>
      </c>
      <c r="U831">
        <f t="shared" si="76"/>
        <v>45</v>
      </c>
      <c r="V831">
        <f t="shared" si="77"/>
        <v>2015</v>
      </c>
    </row>
    <row r="832" spans="1:22" ht="45" x14ac:dyDescent="0.25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72"/>
        <v>120</v>
      </c>
      <c r="P832">
        <f t="shared" si="73"/>
        <v>118.45</v>
      </c>
      <c r="Q832" t="s">
        <v>8308</v>
      </c>
      <c r="R832" t="s">
        <v>8309</v>
      </c>
      <c r="S832" s="14">
        <f t="shared" si="74"/>
        <v>41975.329317129625</v>
      </c>
      <c r="T832" s="14">
        <f t="shared" si="75"/>
        <v>42013.041666666672</v>
      </c>
      <c r="U832">
        <f t="shared" si="76"/>
        <v>38</v>
      </c>
      <c r="V832">
        <f t="shared" si="77"/>
        <v>2014</v>
      </c>
    </row>
    <row r="833" spans="1:22" x14ac:dyDescent="0.25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72"/>
        <v>120</v>
      </c>
      <c r="P833">
        <f t="shared" si="73"/>
        <v>80.989999999999995</v>
      </c>
      <c r="Q833" t="s">
        <v>8308</v>
      </c>
      <c r="R833" t="s">
        <v>8309</v>
      </c>
      <c r="S833" s="14">
        <f t="shared" si="74"/>
        <v>41575.527349537035</v>
      </c>
      <c r="T833" s="14">
        <f t="shared" si="75"/>
        <v>41610.957638888889</v>
      </c>
      <c r="U833">
        <f t="shared" si="76"/>
        <v>36</v>
      </c>
      <c r="V833">
        <f t="shared" si="77"/>
        <v>2013</v>
      </c>
    </row>
    <row r="834" spans="1:22" ht="45" x14ac:dyDescent="0.25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78">ROUND(E834/D834*100,0)</f>
        <v>120</v>
      </c>
      <c r="P834">
        <f t="shared" si="73"/>
        <v>92.39</v>
      </c>
      <c r="Q834" t="s">
        <v>8315</v>
      </c>
      <c r="R834" t="s">
        <v>8328</v>
      </c>
      <c r="S834" s="14">
        <f t="shared" si="74"/>
        <v>41934.914918981485</v>
      </c>
      <c r="T834" s="14">
        <f t="shared" si="75"/>
        <v>41979.956585648149</v>
      </c>
      <c r="U834">
        <f t="shared" si="76"/>
        <v>46</v>
      </c>
      <c r="V834">
        <f t="shared" si="77"/>
        <v>2014</v>
      </c>
    </row>
    <row r="835" spans="1:22" ht="60" x14ac:dyDescent="0.25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78"/>
        <v>120</v>
      </c>
      <c r="P835">
        <f t="shared" ref="P835:P898" si="79">IFERROR(ROUND(E835/L835,2),0)</f>
        <v>233.9</v>
      </c>
      <c r="Q835" t="s">
        <v>8315</v>
      </c>
      <c r="R835" t="s">
        <v>8328</v>
      </c>
      <c r="S835" s="14">
        <f t="shared" ref="S835:S898" si="80">+(((J835/60)/60)/24)+DATE(1970,1,1)</f>
        <v>41939.569907407407</v>
      </c>
      <c r="T835" s="14">
        <f t="shared" ref="T835:T898" si="81">+(((I835/60)/60)/24)+DATE(1970,1,1)</f>
        <v>41969.611574074079</v>
      </c>
      <c r="U835">
        <f t="shared" ref="U835:U898" si="82">CEILING(T835-S835,1)</f>
        <v>31</v>
      </c>
      <c r="V835">
        <f t="shared" ref="V835:V898" si="83">YEAR(S835)</f>
        <v>2014</v>
      </c>
    </row>
    <row r="836" spans="1:22" ht="60" x14ac:dyDescent="0.25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78"/>
        <v>120</v>
      </c>
      <c r="P836">
        <f t="shared" si="79"/>
        <v>98.84</v>
      </c>
      <c r="Q836" t="s">
        <v>8323</v>
      </c>
      <c r="R836" t="s">
        <v>8324</v>
      </c>
      <c r="S836" s="14">
        <f t="shared" si="80"/>
        <v>42339.276006944448</v>
      </c>
      <c r="T836" s="14">
        <f t="shared" si="81"/>
        <v>42388.276006944448</v>
      </c>
      <c r="U836">
        <f t="shared" si="82"/>
        <v>49</v>
      </c>
      <c r="V836">
        <f t="shared" si="83"/>
        <v>2015</v>
      </c>
    </row>
    <row r="837" spans="1:22" ht="60" x14ac:dyDescent="0.25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78"/>
        <v>120</v>
      </c>
      <c r="P837">
        <f t="shared" si="79"/>
        <v>85.53</v>
      </c>
      <c r="Q837" t="s">
        <v>8315</v>
      </c>
      <c r="R837" t="s">
        <v>8316</v>
      </c>
      <c r="S837" s="14">
        <f t="shared" si="80"/>
        <v>41834.586574074077</v>
      </c>
      <c r="T837" s="14">
        <f t="shared" si="81"/>
        <v>41866.083333333336</v>
      </c>
      <c r="U837">
        <f t="shared" si="82"/>
        <v>32</v>
      </c>
      <c r="V837">
        <f t="shared" si="83"/>
        <v>2014</v>
      </c>
    </row>
    <row r="838" spans="1:22" ht="60" x14ac:dyDescent="0.25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78"/>
        <v>120</v>
      </c>
      <c r="P838">
        <f t="shared" si="79"/>
        <v>88.15</v>
      </c>
      <c r="Q838" t="s">
        <v>8312</v>
      </c>
      <c r="R838" t="s">
        <v>8329</v>
      </c>
      <c r="S838" s="14">
        <f t="shared" si="80"/>
        <v>40555.322662037033</v>
      </c>
      <c r="T838" s="14">
        <f t="shared" si="81"/>
        <v>40603.833333333336</v>
      </c>
      <c r="U838">
        <f t="shared" si="82"/>
        <v>49</v>
      </c>
      <c r="V838">
        <f t="shared" si="83"/>
        <v>2011</v>
      </c>
    </row>
    <row r="839" spans="1:22" ht="60" x14ac:dyDescent="0.25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78"/>
        <v>120</v>
      </c>
      <c r="P839">
        <f t="shared" si="79"/>
        <v>108.24</v>
      </c>
      <c r="Q839" t="s">
        <v>8315</v>
      </c>
      <c r="R839" t="s">
        <v>8328</v>
      </c>
      <c r="S839" s="14">
        <f t="shared" si="80"/>
        <v>41888.674826388888</v>
      </c>
      <c r="T839" s="14">
        <f t="shared" si="81"/>
        <v>41918.674826388888</v>
      </c>
      <c r="U839">
        <f t="shared" si="82"/>
        <v>30</v>
      </c>
      <c r="V839">
        <f t="shared" si="83"/>
        <v>2014</v>
      </c>
    </row>
    <row r="840" spans="1:22" ht="45" x14ac:dyDescent="0.25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78"/>
        <v>120</v>
      </c>
      <c r="P840">
        <f t="shared" si="79"/>
        <v>63.38</v>
      </c>
      <c r="Q840" t="s">
        <v>8312</v>
      </c>
      <c r="R840" t="s">
        <v>8333</v>
      </c>
      <c r="S840" s="14">
        <f t="shared" si="80"/>
        <v>42607.226701388892</v>
      </c>
      <c r="T840" s="14">
        <f t="shared" si="81"/>
        <v>42637.226701388892</v>
      </c>
      <c r="U840">
        <f t="shared" si="82"/>
        <v>30</v>
      </c>
      <c r="V840">
        <f t="shared" si="83"/>
        <v>2016</v>
      </c>
    </row>
    <row r="841" spans="1:22" ht="75" x14ac:dyDescent="0.25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78"/>
        <v>120</v>
      </c>
      <c r="P841">
        <f t="shared" si="79"/>
        <v>64.16</v>
      </c>
      <c r="Q841" t="s">
        <v>8315</v>
      </c>
      <c r="R841" t="s">
        <v>8328</v>
      </c>
      <c r="S841" s="14">
        <f t="shared" si="80"/>
        <v>42255.333252314813</v>
      </c>
      <c r="T841" s="14">
        <f t="shared" si="81"/>
        <v>42285.333252314813</v>
      </c>
      <c r="U841">
        <f t="shared" si="82"/>
        <v>30</v>
      </c>
      <c r="V841">
        <f t="shared" si="83"/>
        <v>2015</v>
      </c>
    </row>
    <row r="842" spans="1:22" ht="60" x14ac:dyDescent="0.25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78"/>
        <v>120</v>
      </c>
      <c r="P842">
        <f t="shared" si="79"/>
        <v>49.19</v>
      </c>
      <c r="Q842" t="s">
        <v>8312</v>
      </c>
      <c r="R842" t="s">
        <v>8334</v>
      </c>
      <c r="S842" s="14">
        <f t="shared" si="80"/>
        <v>40973.773182870369</v>
      </c>
      <c r="T842" s="14">
        <f t="shared" si="81"/>
        <v>41003.731516203705</v>
      </c>
      <c r="U842">
        <f t="shared" si="82"/>
        <v>30</v>
      </c>
      <c r="V842">
        <f t="shared" si="83"/>
        <v>2012</v>
      </c>
    </row>
    <row r="843" spans="1:22" ht="45" x14ac:dyDescent="0.25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78"/>
        <v>120</v>
      </c>
      <c r="P843">
        <f t="shared" si="79"/>
        <v>34.01</v>
      </c>
      <c r="Q843" t="s">
        <v>8312</v>
      </c>
      <c r="R843" t="s">
        <v>8333</v>
      </c>
      <c r="S843" s="14">
        <f t="shared" si="80"/>
        <v>42578.205972222218</v>
      </c>
      <c r="T843" s="14">
        <f t="shared" si="81"/>
        <v>42618.165972222225</v>
      </c>
      <c r="U843">
        <f t="shared" si="82"/>
        <v>40</v>
      </c>
      <c r="V843">
        <f t="shared" si="83"/>
        <v>2016</v>
      </c>
    </row>
    <row r="844" spans="1:22" ht="45" x14ac:dyDescent="0.25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78"/>
        <v>120</v>
      </c>
      <c r="P844">
        <f t="shared" si="79"/>
        <v>46.88</v>
      </c>
      <c r="Q844" t="s">
        <v>8318</v>
      </c>
      <c r="R844" t="s">
        <v>8330</v>
      </c>
      <c r="S844" s="14">
        <f t="shared" si="80"/>
        <v>41376.769050925926</v>
      </c>
      <c r="T844" s="14">
        <f t="shared" si="81"/>
        <v>41395.000694444447</v>
      </c>
      <c r="U844">
        <f t="shared" si="82"/>
        <v>19</v>
      </c>
      <c r="V844">
        <f t="shared" si="83"/>
        <v>2013</v>
      </c>
    </row>
    <row r="845" spans="1:22" ht="45" x14ac:dyDescent="0.25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78"/>
        <v>120</v>
      </c>
      <c r="P845">
        <f t="shared" si="79"/>
        <v>98.36</v>
      </c>
      <c r="Q845" t="s">
        <v>8318</v>
      </c>
      <c r="R845" t="s">
        <v>8332</v>
      </c>
      <c r="S845" s="14">
        <f t="shared" si="80"/>
        <v>42457.623923611114</v>
      </c>
      <c r="T845" s="14">
        <f t="shared" si="81"/>
        <v>42487.623923611114</v>
      </c>
      <c r="U845">
        <f t="shared" si="82"/>
        <v>30</v>
      </c>
      <c r="V845">
        <f t="shared" si="83"/>
        <v>2016</v>
      </c>
    </row>
    <row r="846" spans="1:22" ht="30" x14ac:dyDescent="0.25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78"/>
        <v>120</v>
      </c>
      <c r="P846">
        <f t="shared" si="79"/>
        <v>48.13</v>
      </c>
      <c r="Q846" t="s">
        <v>8310</v>
      </c>
      <c r="R846" t="s">
        <v>8311</v>
      </c>
      <c r="S846" s="14">
        <f t="shared" si="80"/>
        <v>42197.771990740745</v>
      </c>
      <c r="T846" s="14">
        <f t="shared" si="81"/>
        <v>42227.771990740745</v>
      </c>
      <c r="U846">
        <f t="shared" si="82"/>
        <v>30</v>
      </c>
      <c r="V846">
        <f t="shared" si="83"/>
        <v>2015</v>
      </c>
    </row>
    <row r="847" spans="1:22" ht="45" x14ac:dyDescent="0.25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78"/>
        <v>120</v>
      </c>
      <c r="P847">
        <f t="shared" si="79"/>
        <v>50.93</v>
      </c>
      <c r="Q847" t="s">
        <v>8312</v>
      </c>
      <c r="R847" t="s">
        <v>8313</v>
      </c>
      <c r="S847" s="14">
        <f t="shared" si="80"/>
        <v>41792.667361111111</v>
      </c>
      <c r="T847" s="14">
        <f t="shared" si="81"/>
        <v>41813.667361111111</v>
      </c>
      <c r="U847">
        <f t="shared" si="82"/>
        <v>21</v>
      </c>
      <c r="V847">
        <f t="shared" si="83"/>
        <v>2014</v>
      </c>
    </row>
    <row r="848" spans="1:22" ht="60" x14ac:dyDescent="0.25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78"/>
        <v>120</v>
      </c>
      <c r="P848">
        <f t="shared" si="79"/>
        <v>41.7</v>
      </c>
      <c r="Q848" t="s">
        <v>8312</v>
      </c>
      <c r="R848" t="s">
        <v>8333</v>
      </c>
      <c r="S848" s="14">
        <f t="shared" si="80"/>
        <v>42051.148888888885</v>
      </c>
      <c r="T848" s="14">
        <f t="shared" si="81"/>
        <v>42079.107222222221</v>
      </c>
      <c r="U848">
        <f t="shared" si="82"/>
        <v>28</v>
      </c>
      <c r="V848">
        <f t="shared" si="83"/>
        <v>2015</v>
      </c>
    </row>
    <row r="849" spans="1:22" ht="60" x14ac:dyDescent="0.25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78"/>
        <v>120</v>
      </c>
      <c r="P849">
        <f t="shared" si="79"/>
        <v>159.47</v>
      </c>
      <c r="Q849" t="s">
        <v>8315</v>
      </c>
      <c r="R849" t="s">
        <v>8316</v>
      </c>
      <c r="S849" s="14">
        <f t="shared" si="80"/>
        <v>42089.412557870368</v>
      </c>
      <c r="T849" s="14">
        <f t="shared" si="81"/>
        <v>42117.770833333328</v>
      </c>
      <c r="U849">
        <f t="shared" si="82"/>
        <v>29</v>
      </c>
      <c r="V849">
        <f t="shared" si="83"/>
        <v>2015</v>
      </c>
    </row>
    <row r="850" spans="1:22" ht="45" x14ac:dyDescent="0.25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78"/>
        <v>120</v>
      </c>
      <c r="P850">
        <f t="shared" si="79"/>
        <v>78.260000000000005</v>
      </c>
      <c r="Q850" t="s">
        <v>8318</v>
      </c>
      <c r="R850" t="s">
        <v>8319</v>
      </c>
      <c r="S850" s="14">
        <f t="shared" si="80"/>
        <v>40619.402361111112</v>
      </c>
      <c r="T850" s="14">
        <f t="shared" si="81"/>
        <v>40680.402361111112</v>
      </c>
      <c r="U850">
        <f t="shared" si="82"/>
        <v>61</v>
      </c>
      <c r="V850">
        <f t="shared" si="83"/>
        <v>2011</v>
      </c>
    </row>
    <row r="851" spans="1:22" ht="60" x14ac:dyDescent="0.25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78"/>
        <v>120</v>
      </c>
      <c r="P851">
        <f t="shared" si="79"/>
        <v>17.82</v>
      </c>
      <c r="Q851" t="s">
        <v>8321</v>
      </c>
      <c r="R851" t="s">
        <v>8331</v>
      </c>
      <c r="S851" s="14">
        <f t="shared" si="80"/>
        <v>41598.420046296298</v>
      </c>
      <c r="T851" s="14">
        <f t="shared" si="81"/>
        <v>41628.420046296298</v>
      </c>
      <c r="U851">
        <f t="shared" si="82"/>
        <v>30</v>
      </c>
      <c r="V851">
        <f t="shared" si="83"/>
        <v>2013</v>
      </c>
    </row>
    <row r="852" spans="1:22" ht="30" x14ac:dyDescent="0.25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78"/>
        <v>120</v>
      </c>
      <c r="P852">
        <f t="shared" si="79"/>
        <v>48.55</v>
      </c>
      <c r="Q852" t="s">
        <v>8312</v>
      </c>
      <c r="R852" t="s">
        <v>8329</v>
      </c>
      <c r="S852" s="14">
        <f t="shared" si="80"/>
        <v>41453.076319444444</v>
      </c>
      <c r="T852" s="14">
        <f t="shared" si="81"/>
        <v>41488.076319444444</v>
      </c>
      <c r="U852">
        <f t="shared" si="82"/>
        <v>35</v>
      </c>
      <c r="V852">
        <f t="shared" si="83"/>
        <v>2013</v>
      </c>
    </row>
    <row r="853" spans="1:22" ht="45" x14ac:dyDescent="0.25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78"/>
        <v>120</v>
      </c>
      <c r="P853">
        <f t="shared" si="79"/>
        <v>88.24</v>
      </c>
      <c r="Q853" t="s">
        <v>8315</v>
      </c>
      <c r="R853" t="s">
        <v>8316</v>
      </c>
      <c r="S853" s="14">
        <f t="shared" si="80"/>
        <v>41828.736921296295</v>
      </c>
      <c r="T853" s="14">
        <f t="shared" si="81"/>
        <v>41846.291666666664</v>
      </c>
      <c r="U853">
        <f t="shared" si="82"/>
        <v>18</v>
      </c>
      <c r="V853">
        <f t="shared" si="83"/>
        <v>2014</v>
      </c>
    </row>
    <row r="854" spans="1:22" ht="45" x14ac:dyDescent="0.25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78"/>
        <v>120</v>
      </c>
      <c r="P854">
        <f t="shared" si="79"/>
        <v>111.11</v>
      </c>
      <c r="Q854" t="s">
        <v>8315</v>
      </c>
      <c r="R854" t="s">
        <v>8336</v>
      </c>
      <c r="S854" s="14">
        <f t="shared" si="80"/>
        <v>41808.881215277775</v>
      </c>
      <c r="T854" s="14">
        <f t="shared" si="81"/>
        <v>41846.207638888889</v>
      </c>
      <c r="U854">
        <f t="shared" si="82"/>
        <v>38</v>
      </c>
      <c r="V854">
        <f t="shared" si="83"/>
        <v>2014</v>
      </c>
    </row>
    <row r="855" spans="1:22" ht="45" x14ac:dyDescent="0.25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78"/>
        <v>120</v>
      </c>
      <c r="P855">
        <f t="shared" si="79"/>
        <v>100</v>
      </c>
      <c r="Q855" t="s">
        <v>8315</v>
      </c>
      <c r="R855" t="s">
        <v>8336</v>
      </c>
      <c r="S855" s="14">
        <f t="shared" si="80"/>
        <v>42166.219733796301</v>
      </c>
      <c r="T855" s="14">
        <f t="shared" si="81"/>
        <v>42198.837499999994</v>
      </c>
      <c r="U855">
        <f t="shared" si="82"/>
        <v>33</v>
      </c>
      <c r="V855">
        <f t="shared" si="83"/>
        <v>2015</v>
      </c>
    </row>
    <row r="856" spans="1:22" ht="60" x14ac:dyDescent="0.25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78"/>
        <v>120</v>
      </c>
      <c r="P856">
        <f t="shared" si="79"/>
        <v>30.2</v>
      </c>
      <c r="Q856" t="s">
        <v>8310</v>
      </c>
      <c r="R856" t="s">
        <v>8311</v>
      </c>
      <c r="S856" s="14">
        <f t="shared" si="80"/>
        <v>41663.500659722224</v>
      </c>
      <c r="T856" s="14">
        <f t="shared" si="81"/>
        <v>41693.500659722224</v>
      </c>
      <c r="U856">
        <f t="shared" si="82"/>
        <v>30</v>
      </c>
      <c r="V856">
        <f t="shared" si="83"/>
        <v>2014</v>
      </c>
    </row>
    <row r="857" spans="1:22" ht="45" x14ac:dyDescent="0.25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78"/>
        <v>120</v>
      </c>
      <c r="P857">
        <f t="shared" si="79"/>
        <v>141.47</v>
      </c>
      <c r="Q857" t="s">
        <v>8312</v>
      </c>
      <c r="R857" t="s">
        <v>8313</v>
      </c>
      <c r="S857" s="14">
        <f t="shared" si="80"/>
        <v>41774.599930555552</v>
      </c>
      <c r="T857" s="14">
        <f t="shared" si="81"/>
        <v>41804.599930555552</v>
      </c>
      <c r="U857">
        <f t="shared" si="82"/>
        <v>30</v>
      </c>
      <c r="V857">
        <f t="shared" si="83"/>
        <v>2014</v>
      </c>
    </row>
    <row r="858" spans="1:22" ht="60" x14ac:dyDescent="0.25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78"/>
        <v>120</v>
      </c>
      <c r="P858">
        <f t="shared" si="79"/>
        <v>104.57</v>
      </c>
      <c r="Q858" t="s">
        <v>8315</v>
      </c>
      <c r="R858" t="s">
        <v>8316</v>
      </c>
      <c r="S858" s="14">
        <f t="shared" si="80"/>
        <v>42494.683634259258</v>
      </c>
      <c r="T858" s="14">
        <f t="shared" si="81"/>
        <v>42524.6875</v>
      </c>
      <c r="U858">
        <f t="shared" si="82"/>
        <v>31</v>
      </c>
      <c r="V858">
        <f t="shared" si="83"/>
        <v>2016</v>
      </c>
    </row>
    <row r="859" spans="1:22" ht="45" x14ac:dyDescent="0.25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78"/>
        <v>120</v>
      </c>
      <c r="P859">
        <f t="shared" si="79"/>
        <v>44.54</v>
      </c>
      <c r="Q859" t="s">
        <v>8315</v>
      </c>
      <c r="R859" t="s">
        <v>8316</v>
      </c>
      <c r="S859" s="14">
        <f t="shared" si="80"/>
        <v>41842.607592592591</v>
      </c>
      <c r="T859" s="14">
        <f t="shared" si="81"/>
        <v>41864.916666666664</v>
      </c>
      <c r="U859">
        <f t="shared" si="82"/>
        <v>23</v>
      </c>
      <c r="V859">
        <f t="shared" si="83"/>
        <v>2014</v>
      </c>
    </row>
    <row r="860" spans="1:22" ht="60" x14ac:dyDescent="0.25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78"/>
        <v>120</v>
      </c>
      <c r="P860">
        <f t="shared" si="79"/>
        <v>58.06</v>
      </c>
      <c r="Q860" t="s">
        <v>8315</v>
      </c>
      <c r="R860" t="s">
        <v>8316</v>
      </c>
      <c r="S860" s="14">
        <f t="shared" si="80"/>
        <v>41940.598182870373</v>
      </c>
      <c r="T860" s="14">
        <f t="shared" si="81"/>
        <v>41970.639849537038</v>
      </c>
      <c r="U860">
        <f t="shared" si="82"/>
        <v>31</v>
      </c>
      <c r="V860">
        <f t="shared" si="83"/>
        <v>2014</v>
      </c>
    </row>
    <row r="861" spans="1:22" ht="45" x14ac:dyDescent="0.25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78"/>
        <v>120</v>
      </c>
      <c r="P861">
        <f t="shared" si="79"/>
        <v>31.93</v>
      </c>
      <c r="Q861" t="s">
        <v>8315</v>
      </c>
      <c r="R861" t="s">
        <v>8316</v>
      </c>
      <c r="S861" s="14">
        <f t="shared" si="80"/>
        <v>41780.412604166668</v>
      </c>
      <c r="T861" s="14">
        <f t="shared" si="81"/>
        <v>41810.412604166668</v>
      </c>
      <c r="U861">
        <f t="shared" si="82"/>
        <v>30</v>
      </c>
      <c r="V861">
        <f t="shared" si="83"/>
        <v>2014</v>
      </c>
    </row>
    <row r="862" spans="1:22" ht="60" x14ac:dyDescent="0.25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78"/>
        <v>120</v>
      </c>
      <c r="P862">
        <f t="shared" si="79"/>
        <v>38.79</v>
      </c>
      <c r="Q862" t="s">
        <v>8312</v>
      </c>
      <c r="R862" t="s">
        <v>8320</v>
      </c>
      <c r="S862" s="14">
        <f t="shared" si="80"/>
        <v>40987.890740740739</v>
      </c>
      <c r="T862" s="14">
        <f t="shared" si="81"/>
        <v>41017.890740740739</v>
      </c>
      <c r="U862">
        <f t="shared" si="82"/>
        <v>30</v>
      </c>
      <c r="V862">
        <f t="shared" si="83"/>
        <v>2012</v>
      </c>
    </row>
    <row r="863" spans="1:22" ht="45" x14ac:dyDescent="0.25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78"/>
        <v>120</v>
      </c>
      <c r="P863">
        <f t="shared" si="79"/>
        <v>48.09</v>
      </c>
      <c r="Q863" t="s">
        <v>8318</v>
      </c>
      <c r="R863" t="s">
        <v>8330</v>
      </c>
      <c r="S863" s="14">
        <f t="shared" si="80"/>
        <v>41648.396192129629</v>
      </c>
      <c r="T863" s="14">
        <f t="shared" si="81"/>
        <v>41678.396192129629</v>
      </c>
      <c r="U863">
        <f t="shared" si="82"/>
        <v>30</v>
      </c>
      <c r="V863">
        <f t="shared" si="83"/>
        <v>2014</v>
      </c>
    </row>
    <row r="864" spans="1:22" ht="45" x14ac:dyDescent="0.25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78"/>
        <v>120</v>
      </c>
      <c r="P864">
        <f t="shared" si="79"/>
        <v>66.67</v>
      </c>
      <c r="Q864" t="s">
        <v>8315</v>
      </c>
      <c r="R864" t="s">
        <v>8316</v>
      </c>
      <c r="S864" s="14">
        <f t="shared" si="80"/>
        <v>42026.924976851849</v>
      </c>
      <c r="T864" s="14">
        <f t="shared" si="81"/>
        <v>42052.207638888889</v>
      </c>
      <c r="U864">
        <f t="shared" si="82"/>
        <v>26</v>
      </c>
      <c r="V864">
        <f t="shared" si="83"/>
        <v>2015</v>
      </c>
    </row>
    <row r="865" spans="1:22" ht="60" x14ac:dyDescent="0.25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78"/>
        <v>120</v>
      </c>
      <c r="P865">
        <f t="shared" si="79"/>
        <v>31.5</v>
      </c>
      <c r="Q865" t="s">
        <v>8315</v>
      </c>
      <c r="R865" t="s">
        <v>8316</v>
      </c>
      <c r="S865" s="14">
        <f t="shared" si="80"/>
        <v>41808.198518518519</v>
      </c>
      <c r="T865" s="14">
        <f t="shared" si="81"/>
        <v>41838.198518518519</v>
      </c>
      <c r="U865">
        <f t="shared" si="82"/>
        <v>30</v>
      </c>
      <c r="V865">
        <f t="shared" si="83"/>
        <v>2014</v>
      </c>
    </row>
    <row r="866" spans="1:22" ht="60" x14ac:dyDescent="0.25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78"/>
        <v>120</v>
      </c>
      <c r="P866">
        <f t="shared" si="79"/>
        <v>35.92</v>
      </c>
      <c r="Q866" t="s">
        <v>8310</v>
      </c>
      <c r="R866" t="s">
        <v>8311</v>
      </c>
      <c r="S866" s="14">
        <f t="shared" si="80"/>
        <v>42768.833645833336</v>
      </c>
      <c r="T866" s="14">
        <f t="shared" si="81"/>
        <v>42780.833645833336</v>
      </c>
      <c r="U866">
        <f t="shared" si="82"/>
        <v>12</v>
      </c>
      <c r="V866">
        <f t="shared" si="83"/>
        <v>2017</v>
      </c>
    </row>
    <row r="867" spans="1:22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78"/>
        <v>120</v>
      </c>
      <c r="P867">
        <f t="shared" si="79"/>
        <v>55.23</v>
      </c>
      <c r="Q867" t="s">
        <v>8315</v>
      </c>
      <c r="R867" t="s">
        <v>8316</v>
      </c>
      <c r="S867" s="14">
        <f t="shared" si="80"/>
        <v>42600.756041666667</v>
      </c>
      <c r="T867" s="14">
        <f t="shared" si="81"/>
        <v>42621.756041666667</v>
      </c>
      <c r="U867">
        <f t="shared" si="82"/>
        <v>21</v>
      </c>
      <c r="V867">
        <f t="shared" si="83"/>
        <v>2016</v>
      </c>
    </row>
    <row r="868" spans="1:22" ht="30" x14ac:dyDescent="0.25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78"/>
        <v>120</v>
      </c>
      <c r="P868">
        <f t="shared" si="79"/>
        <v>60</v>
      </c>
      <c r="Q868" t="s">
        <v>8318</v>
      </c>
      <c r="R868" t="s">
        <v>8319</v>
      </c>
      <c r="S868" s="14">
        <f t="shared" si="80"/>
        <v>40612.695208333331</v>
      </c>
      <c r="T868" s="14">
        <f t="shared" si="81"/>
        <v>40636.041666666664</v>
      </c>
      <c r="U868">
        <f t="shared" si="82"/>
        <v>24</v>
      </c>
      <c r="V868">
        <f t="shared" si="83"/>
        <v>2011</v>
      </c>
    </row>
    <row r="869" spans="1:22" ht="60" x14ac:dyDescent="0.25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78"/>
        <v>120</v>
      </c>
      <c r="P869">
        <f t="shared" si="79"/>
        <v>42.86</v>
      </c>
      <c r="Q869" t="s">
        <v>8318</v>
      </c>
      <c r="R869" t="s">
        <v>8330</v>
      </c>
      <c r="S869" s="14">
        <f t="shared" si="80"/>
        <v>41657.985081018516</v>
      </c>
      <c r="T869" s="14">
        <f t="shared" si="81"/>
        <v>41699.720833333333</v>
      </c>
      <c r="U869">
        <f t="shared" si="82"/>
        <v>42</v>
      </c>
      <c r="V869">
        <f t="shared" si="83"/>
        <v>2014</v>
      </c>
    </row>
    <row r="870" spans="1:22" ht="30" x14ac:dyDescent="0.25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78"/>
        <v>120</v>
      </c>
      <c r="P870">
        <f t="shared" si="79"/>
        <v>22.5</v>
      </c>
      <c r="Q870" t="s">
        <v>8312</v>
      </c>
      <c r="R870" t="s">
        <v>8313</v>
      </c>
      <c r="S870" s="14">
        <f t="shared" si="80"/>
        <v>41153.066400462965</v>
      </c>
      <c r="T870" s="14">
        <f t="shared" si="81"/>
        <v>41167.066400462965</v>
      </c>
      <c r="U870">
        <f t="shared" si="82"/>
        <v>14</v>
      </c>
      <c r="V870">
        <f t="shared" si="83"/>
        <v>2012</v>
      </c>
    </row>
    <row r="871" spans="1:22" ht="60" x14ac:dyDescent="0.25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78"/>
        <v>120</v>
      </c>
      <c r="P871">
        <f t="shared" si="79"/>
        <v>7.5</v>
      </c>
      <c r="Q871" t="s">
        <v>8323</v>
      </c>
      <c r="R871" t="s">
        <v>8324</v>
      </c>
      <c r="S871" s="14">
        <f t="shared" si="80"/>
        <v>42252.788900462961</v>
      </c>
      <c r="T871" s="14">
        <f t="shared" si="81"/>
        <v>42282.788900462961</v>
      </c>
      <c r="U871">
        <f t="shared" si="82"/>
        <v>30</v>
      </c>
      <c r="V871">
        <f t="shared" si="83"/>
        <v>2015</v>
      </c>
    </row>
    <row r="872" spans="1:22" ht="60" x14ac:dyDescent="0.25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78"/>
        <v>119</v>
      </c>
      <c r="P872">
        <f t="shared" si="79"/>
        <v>346.04</v>
      </c>
      <c r="Q872" t="s">
        <v>8312</v>
      </c>
      <c r="R872" t="s">
        <v>8313</v>
      </c>
      <c r="S872" s="14">
        <f t="shared" si="80"/>
        <v>41951.695671296293</v>
      </c>
      <c r="T872" s="14">
        <f t="shared" si="81"/>
        <v>42011.6956712963</v>
      </c>
      <c r="U872">
        <f t="shared" si="82"/>
        <v>61</v>
      </c>
      <c r="V872">
        <f t="shared" si="83"/>
        <v>2014</v>
      </c>
    </row>
    <row r="873" spans="1:22" ht="60" x14ac:dyDescent="0.25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78"/>
        <v>119</v>
      </c>
      <c r="P873">
        <f t="shared" si="79"/>
        <v>151.32</v>
      </c>
      <c r="Q873" t="s">
        <v>8308</v>
      </c>
      <c r="R873" t="s">
        <v>8314</v>
      </c>
      <c r="S873" s="14">
        <f t="shared" si="80"/>
        <v>42199.57</v>
      </c>
      <c r="T873" s="14">
        <f t="shared" si="81"/>
        <v>42229.57</v>
      </c>
      <c r="U873">
        <f t="shared" si="82"/>
        <v>30</v>
      </c>
      <c r="V873">
        <f t="shared" si="83"/>
        <v>2015</v>
      </c>
    </row>
    <row r="874" spans="1:22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78"/>
        <v>119</v>
      </c>
      <c r="P874">
        <f t="shared" si="79"/>
        <v>230.09</v>
      </c>
      <c r="Q874" t="s">
        <v>8318</v>
      </c>
      <c r="R874" t="s">
        <v>8330</v>
      </c>
      <c r="S874" s="14">
        <f t="shared" si="80"/>
        <v>41134.475497685184</v>
      </c>
      <c r="T874" s="14">
        <f t="shared" si="81"/>
        <v>41159.475497685184</v>
      </c>
      <c r="U874">
        <f t="shared" si="82"/>
        <v>25</v>
      </c>
      <c r="V874">
        <f t="shared" si="83"/>
        <v>2012</v>
      </c>
    </row>
    <row r="875" spans="1:22" ht="45" x14ac:dyDescent="0.25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78"/>
        <v>119</v>
      </c>
      <c r="P875">
        <f t="shared" si="79"/>
        <v>388.98</v>
      </c>
      <c r="Q875" t="s">
        <v>8312</v>
      </c>
      <c r="R875" t="s">
        <v>8325</v>
      </c>
      <c r="S875" s="14">
        <f t="shared" si="80"/>
        <v>42370.580590277779</v>
      </c>
      <c r="T875" s="14">
        <f t="shared" si="81"/>
        <v>42400.580590277779</v>
      </c>
      <c r="U875">
        <f t="shared" si="82"/>
        <v>30</v>
      </c>
      <c r="V875">
        <f t="shared" si="83"/>
        <v>2016</v>
      </c>
    </row>
    <row r="876" spans="1:22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78"/>
        <v>119</v>
      </c>
      <c r="P876">
        <f t="shared" si="79"/>
        <v>89.96</v>
      </c>
      <c r="Q876" t="s">
        <v>8318</v>
      </c>
      <c r="R876" t="s">
        <v>8330</v>
      </c>
      <c r="S876" s="14">
        <f t="shared" si="80"/>
        <v>41134.751550925925</v>
      </c>
      <c r="T876" s="14">
        <f t="shared" si="81"/>
        <v>41155.751550925925</v>
      </c>
      <c r="U876">
        <f t="shared" si="82"/>
        <v>21</v>
      </c>
      <c r="V876">
        <f t="shared" si="83"/>
        <v>2012</v>
      </c>
    </row>
    <row r="877" spans="1:22" ht="45" x14ac:dyDescent="0.25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78"/>
        <v>119</v>
      </c>
      <c r="P877">
        <f t="shared" si="79"/>
        <v>61.5</v>
      </c>
      <c r="Q877" t="s">
        <v>8318</v>
      </c>
      <c r="R877" t="s">
        <v>8330</v>
      </c>
      <c r="S877" s="14">
        <f t="shared" si="80"/>
        <v>41312.737673611111</v>
      </c>
      <c r="T877" s="14">
        <f t="shared" si="81"/>
        <v>41352.696006944447</v>
      </c>
      <c r="U877">
        <f t="shared" si="82"/>
        <v>40</v>
      </c>
      <c r="V877">
        <f t="shared" si="83"/>
        <v>2013</v>
      </c>
    </row>
    <row r="878" spans="1:22" ht="60" x14ac:dyDescent="0.25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78"/>
        <v>119</v>
      </c>
      <c r="P878">
        <f t="shared" si="79"/>
        <v>125.05</v>
      </c>
      <c r="Q878" t="s">
        <v>8315</v>
      </c>
      <c r="R878" t="s">
        <v>8316</v>
      </c>
      <c r="S878" s="14">
        <f t="shared" si="80"/>
        <v>41989.24754629629</v>
      </c>
      <c r="T878" s="14">
        <f t="shared" si="81"/>
        <v>42006.24754629629</v>
      </c>
      <c r="U878">
        <f t="shared" si="82"/>
        <v>17</v>
      </c>
      <c r="V878">
        <f t="shared" si="83"/>
        <v>2014</v>
      </c>
    </row>
    <row r="879" spans="1:22" ht="45" x14ac:dyDescent="0.25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78"/>
        <v>119</v>
      </c>
      <c r="P879">
        <f t="shared" si="79"/>
        <v>50.16</v>
      </c>
      <c r="Q879" t="s">
        <v>8315</v>
      </c>
      <c r="R879" t="s">
        <v>8316</v>
      </c>
      <c r="S879" s="14">
        <f t="shared" si="80"/>
        <v>41778.637245370373</v>
      </c>
      <c r="T879" s="14">
        <f t="shared" si="81"/>
        <v>41810.958333333336</v>
      </c>
      <c r="U879">
        <f t="shared" si="82"/>
        <v>33</v>
      </c>
      <c r="V879">
        <f t="shared" si="83"/>
        <v>2014</v>
      </c>
    </row>
    <row r="880" spans="1:22" ht="45" x14ac:dyDescent="0.25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78"/>
        <v>119</v>
      </c>
      <c r="P880">
        <f t="shared" si="79"/>
        <v>66.11</v>
      </c>
      <c r="Q880" t="s">
        <v>8315</v>
      </c>
      <c r="R880" t="s">
        <v>8316</v>
      </c>
      <c r="S880" s="14">
        <f t="shared" si="80"/>
        <v>41920.787534722222</v>
      </c>
      <c r="T880" s="14">
        <f t="shared" si="81"/>
        <v>41941.787534722222</v>
      </c>
      <c r="U880">
        <f t="shared" si="82"/>
        <v>21</v>
      </c>
      <c r="V880">
        <f t="shared" si="83"/>
        <v>2014</v>
      </c>
    </row>
    <row r="881" spans="1:22" ht="45" x14ac:dyDescent="0.25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78"/>
        <v>119</v>
      </c>
      <c r="P881">
        <f t="shared" si="79"/>
        <v>97.38</v>
      </c>
      <c r="Q881" t="s">
        <v>8315</v>
      </c>
      <c r="R881" t="s">
        <v>8316</v>
      </c>
      <c r="S881" s="14">
        <f t="shared" si="80"/>
        <v>42766.805034722223</v>
      </c>
      <c r="T881" s="14">
        <f t="shared" si="81"/>
        <v>42796.805034722223</v>
      </c>
      <c r="U881">
        <f t="shared" si="82"/>
        <v>30</v>
      </c>
      <c r="V881">
        <f t="shared" si="83"/>
        <v>2017</v>
      </c>
    </row>
    <row r="882" spans="1:22" ht="60" x14ac:dyDescent="0.25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78"/>
        <v>119</v>
      </c>
      <c r="P882">
        <f t="shared" si="79"/>
        <v>44.96</v>
      </c>
      <c r="Q882" t="s">
        <v>8312</v>
      </c>
      <c r="R882" t="s">
        <v>8320</v>
      </c>
      <c r="S882" s="14">
        <f t="shared" si="80"/>
        <v>40564.649456018517</v>
      </c>
      <c r="T882" s="14">
        <f t="shared" si="81"/>
        <v>40596.125</v>
      </c>
      <c r="U882">
        <f t="shared" si="82"/>
        <v>32</v>
      </c>
      <c r="V882">
        <f t="shared" si="83"/>
        <v>2011</v>
      </c>
    </row>
    <row r="883" spans="1:22" ht="60" x14ac:dyDescent="0.25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78"/>
        <v>119</v>
      </c>
      <c r="P883">
        <f t="shared" si="79"/>
        <v>46.4</v>
      </c>
      <c r="Q883" t="s">
        <v>8312</v>
      </c>
      <c r="R883" t="s">
        <v>8329</v>
      </c>
      <c r="S883" s="14">
        <f t="shared" si="80"/>
        <v>40771.916701388887</v>
      </c>
      <c r="T883" s="14">
        <f t="shared" si="81"/>
        <v>40801.916701388887</v>
      </c>
      <c r="U883">
        <f t="shared" si="82"/>
        <v>30</v>
      </c>
      <c r="V883">
        <f t="shared" si="83"/>
        <v>2011</v>
      </c>
    </row>
    <row r="884" spans="1:22" ht="60" x14ac:dyDescent="0.25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78"/>
        <v>119</v>
      </c>
      <c r="P884">
        <f t="shared" si="79"/>
        <v>63.18</v>
      </c>
      <c r="Q884" t="s">
        <v>8312</v>
      </c>
      <c r="R884" t="s">
        <v>8313</v>
      </c>
      <c r="S884" s="14">
        <f t="shared" si="80"/>
        <v>40465.655266203699</v>
      </c>
      <c r="T884" s="14">
        <f t="shared" si="81"/>
        <v>40512.655266203699</v>
      </c>
      <c r="U884">
        <f t="shared" si="82"/>
        <v>47</v>
      </c>
      <c r="V884">
        <f t="shared" si="83"/>
        <v>2010</v>
      </c>
    </row>
    <row r="885" spans="1:22" ht="45" x14ac:dyDescent="0.25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78"/>
        <v>119</v>
      </c>
      <c r="P885">
        <f t="shared" si="79"/>
        <v>176.09</v>
      </c>
      <c r="Q885" t="s">
        <v>8315</v>
      </c>
      <c r="R885" t="s">
        <v>8316</v>
      </c>
      <c r="S885" s="14">
        <f t="shared" si="80"/>
        <v>41964.716319444444</v>
      </c>
      <c r="T885" s="14">
        <f t="shared" si="81"/>
        <v>41994.716319444444</v>
      </c>
      <c r="U885">
        <f t="shared" si="82"/>
        <v>30</v>
      </c>
      <c r="V885">
        <f t="shared" si="83"/>
        <v>2014</v>
      </c>
    </row>
    <row r="886" spans="1:22" ht="45" x14ac:dyDescent="0.25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78"/>
        <v>119</v>
      </c>
      <c r="P886">
        <f t="shared" si="79"/>
        <v>51.81</v>
      </c>
      <c r="Q886" t="s">
        <v>8312</v>
      </c>
      <c r="R886" t="s">
        <v>8313</v>
      </c>
      <c r="S886" s="14">
        <f t="shared" si="80"/>
        <v>41157.947337962964</v>
      </c>
      <c r="T886" s="14">
        <f t="shared" si="81"/>
        <v>41187.947337962964</v>
      </c>
      <c r="U886">
        <f t="shared" si="82"/>
        <v>30</v>
      </c>
      <c r="V886">
        <f t="shared" si="83"/>
        <v>2012</v>
      </c>
    </row>
    <row r="887" spans="1:22" ht="45" x14ac:dyDescent="0.25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78"/>
        <v>119</v>
      </c>
      <c r="P887">
        <f t="shared" si="79"/>
        <v>57.34</v>
      </c>
      <c r="Q887" t="s">
        <v>8321</v>
      </c>
      <c r="R887" t="s">
        <v>8331</v>
      </c>
      <c r="S887" s="14">
        <f t="shared" si="80"/>
        <v>40713.630497685182</v>
      </c>
      <c r="T887" s="14">
        <f t="shared" si="81"/>
        <v>40759.630497685182</v>
      </c>
      <c r="U887">
        <f t="shared" si="82"/>
        <v>46</v>
      </c>
      <c r="V887">
        <f t="shared" si="83"/>
        <v>2011</v>
      </c>
    </row>
    <row r="888" spans="1:22" ht="30" x14ac:dyDescent="0.25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78"/>
        <v>119</v>
      </c>
      <c r="P888">
        <f t="shared" si="79"/>
        <v>49.69</v>
      </c>
      <c r="Q888" t="s">
        <v>8315</v>
      </c>
      <c r="R888" t="s">
        <v>8316</v>
      </c>
      <c r="S888" s="14">
        <f t="shared" si="80"/>
        <v>42050.008368055554</v>
      </c>
      <c r="T888" s="14">
        <f t="shared" si="81"/>
        <v>42076.290972222225</v>
      </c>
      <c r="U888">
        <f t="shared" si="82"/>
        <v>27</v>
      </c>
      <c r="V888">
        <f t="shared" si="83"/>
        <v>2015</v>
      </c>
    </row>
    <row r="889" spans="1:22" ht="60" x14ac:dyDescent="0.25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78"/>
        <v>119</v>
      </c>
      <c r="P889">
        <f t="shared" si="79"/>
        <v>108.59</v>
      </c>
      <c r="Q889" t="s">
        <v>8315</v>
      </c>
      <c r="R889" t="s">
        <v>8316</v>
      </c>
      <c r="S889" s="14">
        <f t="shared" si="80"/>
        <v>42484.551550925928</v>
      </c>
      <c r="T889" s="14">
        <f t="shared" si="81"/>
        <v>42498.875</v>
      </c>
      <c r="U889">
        <f t="shared" si="82"/>
        <v>15</v>
      </c>
      <c r="V889">
        <f t="shared" si="83"/>
        <v>2016</v>
      </c>
    </row>
    <row r="890" spans="1:22" ht="30" x14ac:dyDescent="0.25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78"/>
        <v>119</v>
      </c>
      <c r="P890">
        <f t="shared" si="79"/>
        <v>91.23</v>
      </c>
      <c r="Q890" t="s">
        <v>8318</v>
      </c>
      <c r="R890" t="s">
        <v>8319</v>
      </c>
      <c r="S890" s="14">
        <f t="shared" si="80"/>
        <v>42539.849768518514</v>
      </c>
      <c r="T890" s="14">
        <f t="shared" si="81"/>
        <v>42569.849768518514</v>
      </c>
      <c r="U890">
        <f t="shared" si="82"/>
        <v>30</v>
      </c>
      <c r="V890">
        <f t="shared" si="83"/>
        <v>2016</v>
      </c>
    </row>
    <row r="891" spans="1:22" ht="45" x14ac:dyDescent="0.25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78"/>
        <v>119</v>
      </c>
      <c r="P891">
        <f t="shared" si="79"/>
        <v>103.04</v>
      </c>
      <c r="Q891" t="s">
        <v>8318</v>
      </c>
      <c r="R891" t="s">
        <v>8332</v>
      </c>
      <c r="S891" s="14">
        <f t="shared" si="80"/>
        <v>42097.778946759259</v>
      </c>
      <c r="T891" s="14">
        <f t="shared" si="81"/>
        <v>42124.638888888891</v>
      </c>
      <c r="U891">
        <f t="shared" si="82"/>
        <v>27</v>
      </c>
      <c r="V891">
        <f t="shared" si="83"/>
        <v>2015</v>
      </c>
    </row>
    <row r="892" spans="1:22" ht="60" x14ac:dyDescent="0.25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78"/>
        <v>119</v>
      </c>
      <c r="P892">
        <f t="shared" si="79"/>
        <v>48.34</v>
      </c>
      <c r="Q892" t="s">
        <v>8315</v>
      </c>
      <c r="R892" t="s">
        <v>8316</v>
      </c>
      <c r="S892" s="14">
        <f t="shared" si="80"/>
        <v>41807.690081018518</v>
      </c>
      <c r="T892" s="14">
        <f t="shared" si="81"/>
        <v>41837.690081018518</v>
      </c>
      <c r="U892">
        <f t="shared" si="82"/>
        <v>30</v>
      </c>
      <c r="V892">
        <f t="shared" si="83"/>
        <v>2014</v>
      </c>
    </row>
    <row r="893" spans="1:22" ht="30" x14ac:dyDescent="0.25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78"/>
        <v>119</v>
      </c>
      <c r="P893">
        <f t="shared" si="79"/>
        <v>43.54</v>
      </c>
      <c r="Q893" t="s">
        <v>8312</v>
      </c>
      <c r="R893" t="s">
        <v>8313</v>
      </c>
      <c r="S893" s="14">
        <f t="shared" si="80"/>
        <v>41692.084143518521</v>
      </c>
      <c r="T893" s="14">
        <f t="shared" si="81"/>
        <v>41727.041666666664</v>
      </c>
      <c r="U893">
        <f t="shared" si="82"/>
        <v>35</v>
      </c>
      <c r="V893">
        <f t="shared" si="83"/>
        <v>2014</v>
      </c>
    </row>
    <row r="894" spans="1:22" ht="60" x14ac:dyDescent="0.25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78"/>
        <v>119</v>
      </c>
      <c r="P894">
        <f t="shared" si="79"/>
        <v>80.25</v>
      </c>
      <c r="Q894" t="s">
        <v>8315</v>
      </c>
      <c r="R894" t="s">
        <v>8328</v>
      </c>
      <c r="S894" s="14">
        <f t="shared" si="80"/>
        <v>42780.740277777775</v>
      </c>
      <c r="T894" s="14">
        <f t="shared" si="81"/>
        <v>42795.083333333328</v>
      </c>
      <c r="U894">
        <f t="shared" si="82"/>
        <v>15</v>
      </c>
      <c r="V894">
        <f t="shared" si="83"/>
        <v>2017</v>
      </c>
    </row>
    <row r="895" spans="1:22" ht="45" x14ac:dyDescent="0.25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78"/>
        <v>119</v>
      </c>
      <c r="P895">
        <f t="shared" si="79"/>
        <v>27.56</v>
      </c>
      <c r="Q895" t="s">
        <v>8312</v>
      </c>
      <c r="R895" t="s">
        <v>8329</v>
      </c>
      <c r="S895" s="14">
        <f t="shared" si="80"/>
        <v>41025.874201388891</v>
      </c>
      <c r="T895" s="14">
        <f t="shared" si="81"/>
        <v>41039.708333333336</v>
      </c>
      <c r="U895">
        <f t="shared" si="82"/>
        <v>14</v>
      </c>
      <c r="V895">
        <f t="shared" si="83"/>
        <v>2012</v>
      </c>
    </row>
    <row r="896" spans="1:22" ht="60" x14ac:dyDescent="0.25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78"/>
        <v>119</v>
      </c>
      <c r="P896">
        <f t="shared" si="79"/>
        <v>42.3</v>
      </c>
      <c r="Q896" t="s">
        <v>8315</v>
      </c>
      <c r="R896" t="s">
        <v>8316</v>
      </c>
      <c r="S896" s="14">
        <f t="shared" si="80"/>
        <v>41884.599849537037</v>
      </c>
      <c r="T896" s="14">
        <f t="shared" si="81"/>
        <v>41900.165972222225</v>
      </c>
      <c r="U896">
        <f t="shared" si="82"/>
        <v>16</v>
      </c>
      <c r="V896">
        <f t="shared" si="83"/>
        <v>2014</v>
      </c>
    </row>
    <row r="897" spans="1:22" ht="60" x14ac:dyDescent="0.25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78"/>
        <v>119</v>
      </c>
      <c r="P897">
        <f t="shared" si="79"/>
        <v>29.67</v>
      </c>
      <c r="Q897" t="s">
        <v>8315</v>
      </c>
      <c r="R897" t="s">
        <v>8316</v>
      </c>
      <c r="S897" s="14">
        <f t="shared" si="80"/>
        <v>42192.933958333335</v>
      </c>
      <c r="T897" s="14">
        <f t="shared" si="81"/>
        <v>42217.933958333335</v>
      </c>
      <c r="U897">
        <f t="shared" si="82"/>
        <v>25</v>
      </c>
      <c r="V897">
        <f t="shared" si="83"/>
        <v>2015</v>
      </c>
    </row>
    <row r="898" spans="1:22" ht="60" x14ac:dyDescent="0.25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84">ROUND(E898/D898*100,0)</f>
        <v>119</v>
      </c>
      <c r="P898">
        <f t="shared" si="79"/>
        <v>17.25</v>
      </c>
      <c r="Q898" t="s">
        <v>8315</v>
      </c>
      <c r="R898" t="s">
        <v>8316</v>
      </c>
      <c r="S898" s="14">
        <f t="shared" si="80"/>
        <v>42779.610289351855</v>
      </c>
      <c r="T898" s="14">
        <f t="shared" si="81"/>
        <v>42794</v>
      </c>
      <c r="U898">
        <f t="shared" si="82"/>
        <v>15</v>
      </c>
      <c r="V898">
        <f t="shared" si="83"/>
        <v>2017</v>
      </c>
    </row>
    <row r="899" spans="1:22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84"/>
        <v>119</v>
      </c>
      <c r="P899">
        <f t="shared" ref="P899:P962" si="85">IFERROR(ROUND(E899/L899,2),0)</f>
        <v>27.5</v>
      </c>
      <c r="Q899" t="s">
        <v>8315</v>
      </c>
      <c r="R899" t="s">
        <v>8316</v>
      </c>
      <c r="S899" s="14">
        <f t="shared" ref="S899:S962" si="86">+(((J899/60)/60)/24)+DATE(1970,1,1)</f>
        <v>42101.423541666663</v>
      </c>
      <c r="T899" s="14">
        <f t="shared" ref="T899:T962" si="87">+(((I899/60)/60)/24)+DATE(1970,1,1)</f>
        <v>42131.423541666663</v>
      </c>
      <c r="U899">
        <f t="shared" ref="U899:U962" si="88">CEILING(T899-S899,1)</f>
        <v>30</v>
      </c>
      <c r="V899">
        <f t="shared" ref="V899:V962" si="89">YEAR(S899)</f>
        <v>2015</v>
      </c>
    </row>
    <row r="900" spans="1:22" ht="60" x14ac:dyDescent="0.25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84"/>
        <v>118</v>
      </c>
      <c r="P900">
        <f t="shared" si="85"/>
        <v>2500.9699999999998</v>
      </c>
      <c r="Q900" t="s">
        <v>8308</v>
      </c>
      <c r="R900" t="s">
        <v>8309</v>
      </c>
      <c r="S900" s="14">
        <f t="shared" si="86"/>
        <v>41964.362743055557</v>
      </c>
      <c r="T900" s="14">
        <f t="shared" si="87"/>
        <v>41994.362743055557</v>
      </c>
      <c r="U900">
        <f t="shared" si="88"/>
        <v>30</v>
      </c>
      <c r="V900">
        <f t="shared" si="89"/>
        <v>2014</v>
      </c>
    </row>
    <row r="901" spans="1:22" ht="60" x14ac:dyDescent="0.25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84"/>
        <v>118</v>
      </c>
      <c r="P901">
        <f t="shared" si="85"/>
        <v>98.03</v>
      </c>
      <c r="Q901" t="s">
        <v>8312</v>
      </c>
      <c r="R901" t="s">
        <v>8313</v>
      </c>
      <c r="S901" s="14">
        <f t="shared" si="86"/>
        <v>40921.919340277782</v>
      </c>
      <c r="T901" s="14">
        <f t="shared" si="87"/>
        <v>40951.919340277782</v>
      </c>
      <c r="U901">
        <f t="shared" si="88"/>
        <v>30</v>
      </c>
      <c r="V901">
        <f t="shared" si="89"/>
        <v>2012</v>
      </c>
    </row>
    <row r="902" spans="1:22" ht="45" x14ac:dyDescent="0.25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84"/>
        <v>118</v>
      </c>
      <c r="P902">
        <f t="shared" si="85"/>
        <v>65.86</v>
      </c>
      <c r="Q902" t="s">
        <v>8312</v>
      </c>
      <c r="R902" t="s">
        <v>8333</v>
      </c>
      <c r="S902" s="14">
        <f t="shared" si="86"/>
        <v>42702.212337962963</v>
      </c>
      <c r="T902" s="14">
        <f t="shared" si="87"/>
        <v>42732.212337962963</v>
      </c>
      <c r="U902">
        <f t="shared" si="88"/>
        <v>30</v>
      </c>
      <c r="V902">
        <f t="shared" si="89"/>
        <v>2016</v>
      </c>
    </row>
    <row r="903" spans="1:22" ht="45" x14ac:dyDescent="0.25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84"/>
        <v>118</v>
      </c>
      <c r="P903">
        <f t="shared" si="85"/>
        <v>170.7</v>
      </c>
      <c r="Q903" t="s">
        <v>8315</v>
      </c>
      <c r="R903" t="s">
        <v>8328</v>
      </c>
      <c r="S903" s="14">
        <f t="shared" si="86"/>
        <v>42655.465891203698</v>
      </c>
      <c r="T903" s="14">
        <f t="shared" si="87"/>
        <v>42685.507557870369</v>
      </c>
      <c r="U903">
        <f t="shared" si="88"/>
        <v>31</v>
      </c>
      <c r="V903">
        <f t="shared" si="89"/>
        <v>2016</v>
      </c>
    </row>
    <row r="904" spans="1:22" ht="60" x14ac:dyDescent="0.25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84"/>
        <v>118</v>
      </c>
      <c r="P904">
        <f t="shared" si="85"/>
        <v>30.65</v>
      </c>
      <c r="Q904" t="s">
        <v>8318</v>
      </c>
      <c r="R904" t="s">
        <v>8330</v>
      </c>
      <c r="S904" s="14">
        <f t="shared" si="86"/>
        <v>41149.954791666663</v>
      </c>
      <c r="T904" s="14">
        <f t="shared" si="87"/>
        <v>41179.954791666663</v>
      </c>
      <c r="U904">
        <f t="shared" si="88"/>
        <v>30</v>
      </c>
      <c r="V904">
        <f t="shared" si="89"/>
        <v>2012</v>
      </c>
    </row>
    <row r="905" spans="1:22" ht="60" x14ac:dyDescent="0.25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84"/>
        <v>118</v>
      </c>
      <c r="P905">
        <f t="shared" si="85"/>
        <v>110.35</v>
      </c>
      <c r="Q905" t="s">
        <v>8315</v>
      </c>
      <c r="R905" t="s">
        <v>8316</v>
      </c>
      <c r="S905" s="14">
        <f t="shared" si="86"/>
        <v>41909.969386574077</v>
      </c>
      <c r="T905" s="14">
        <f t="shared" si="87"/>
        <v>41950.011053240742</v>
      </c>
      <c r="U905">
        <f t="shared" si="88"/>
        <v>41</v>
      </c>
      <c r="V905">
        <f t="shared" si="89"/>
        <v>2014</v>
      </c>
    </row>
    <row r="906" spans="1:22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84"/>
        <v>118</v>
      </c>
      <c r="P906">
        <f t="shared" si="85"/>
        <v>180.41</v>
      </c>
      <c r="Q906" t="s">
        <v>8323</v>
      </c>
      <c r="R906" t="s">
        <v>8324</v>
      </c>
      <c r="S906" s="14">
        <f t="shared" si="86"/>
        <v>41939.00712962963</v>
      </c>
      <c r="T906" s="14">
        <f t="shared" si="87"/>
        <v>41969.052083333328</v>
      </c>
      <c r="U906">
        <f t="shared" si="88"/>
        <v>31</v>
      </c>
      <c r="V906">
        <f t="shared" si="89"/>
        <v>2014</v>
      </c>
    </row>
    <row r="907" spans="1:22" ht="60" x14ac:dyDescent="0.25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84"/>
        <v>118</v>
      </c>
      <c r="P907">
        <f t="shared" si="85"/>
        <v>97.19</v>
      </c>
      <c r="Q907" t="s">
        <v>8308</v>
      </c>
      <c r="R907" t="s">
        <v>8309</v>
      </c>
      <c r="S907" s="14">
        <f t="shared" si="86"/>
        <v>41389.808194444442</v>
      </c>
      <c r="T907" s="14">
        <f t="shared" si="87"/>
        <v>41422</v>
      </c>
      <c r="U907">
        <f t="shared" si="88"/>
        <v>33</v>
      </c>
      <c r="V907">
        <f t="shared" si="89"/>
        <v>2013</v>
      </c>
    </row>
    <row r="908" spans="1:22" ht="30" x14ac:dyDescent="0.25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84"/>
        <v>118</v>
      </c>
      <c r="P908">
        <f t="shared" si="85"/>
        <v>131.16999999999999</v>
      </c>
      <c r="Q908" t="s">
        <v>8312</v>
      </c>
      <c r="R908" t="s">
        <v>8313</v>
      </c>
      <c r="S908" s="14">
        <f t="shared" si="86"/>
        <v>41988.964062500003</v>
      </c>
      <c r="T908" s="14">
        <f t="shared" si="87"/>
        <v>42028.964062500003</v>
      </c>
      <c r="U908">
        <f t="shared" si="88"/>
        <v>40</v>
      </c>
      <c r="V908">
        <f t="shared" si="89"/>
        <v>2014</v>
      </c>
    </row>
    <row r="909" spans="1:22" ht="60" x14ac:dyDescent="0.25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84"/>
        <v>118</v>
      </c>
      <c r="P909">
        <f t="shared" si="85"/>
        <v>93.07</v>
      </c>
      <c r="Q909" t="s">
        <v>8323</v>
      </c>
      <c r="R909" t="s">
        <v>8324</v>
      </c>
      <c r="S909" s="14">
        <f t="shared" si="86"/>
        <v>42026.605057870373</v>
      </c>
      <c r="T909" s="14">
        <f t="shared" si="87"/>
        <v>42071.563391203701</v>
      </c>
      <c r="U909">
        <f t="shared" si="88"/>
        <v>45</v>
      </c>
      <c r="V909">
        <f t="shared" si="89"/>
        <v>2015</v>
      </c>
    </row>
    <row r="910" spans="1:22" ht="60" x14ac:dyDescent="0.25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84"/>
        <v>118</v>
      </c>
      <c r="P910">
        <f t="shared" si="85"/>
        <v>64.95</v>
      </c>
      <c r="Q910" t="s">
        <v>8318</v>
      </c>
      <c r="R910" t="s">
        <v>8330</v>
      </c>
      <c r="S910" s="14">
        <f t="shared" si="86"/>
        <v>41010.620312500003</v>
      </c>
      <c r="T910" s="14">
        <f t="shared" si="87"/>
        <v>41040.620312500003</v>
      </c>
      <c r="U910">
        <f t="shared" si="88"/>
        <v>30</v>
      </c>
      <c r="V910">
        <f t="shared" si="89"/>
        <v>2012</v>
      </c>
    </row>
    <row r="911" spans="1:22" ht="60" x14ac:dyDescent="0.25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84"/>
        <v>118</v>
      </c>
      <c r="P911">
        <f t="shared" si="85"/>
        <v>100.06</v>
      </c>
      <c r="Q911" t="s">
        <v>8315</v>
      </c>
      <c r="R911" t="s">
        <v>8316</v>
      </c>
      <c r="S911" s="14">
        <f t="shared" si="86"/>
        <v>42179.344988425932</v>
      </c>
      <c r="T911" s="14">
        <f t="shared" si="87"/>
        <v>42219.75</v>
      </c>
      <c r="U911">
        <f t="shared" si="88"/>
        <v>41</v>
      </c>
      <c r="V911">
        <f t="shared" si="89"/>
        <v>2015</v>
      </c>
    </row>
    <row r="912" spans="1:22" ht="60" x14ac:dyDescent="0.25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84"/>
        <v>118</v>
      </c>
      <c r="P912">
        <f t="shared" si="85"/>
        <v>57.26</v>
      </c>
      <c r="Q912" t="s">
        <v>8315</v>
      </c>
      <c r="R912" t="s">
        <v>8316</v>
      </c>
      <c r="S912" s="14">
        <f t="shared" si="86"/>
        <v>42147.826840277776</v>
      </c>
      <c r="T912" s="14">
        <f t="shared" si="87"/>
        <v>42176.934027777781</v>
      </c>
      <c r="U912">
        <f t="shared" si="88"/>
        <v>30</v>
      </c>
      <c r="V912">
        <f t="shared" si="89"/>
        <v>2015</v>
      </c>
    </row>
    <row r="913" spans="1:22" ht="60" x14ac:dyDescent="0.25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84"/>
        <v>118</v>
      </c>
      <c r="P913">
        <f t="shared" si="85"/>
        <v>75.34</v>
      </c>
      <c r="Q913" t="s">
        <v>8315</v>
      </c>
      <c r="R913" t="s">
        <v>8316</v>
      </c>
      <c r="S913" s="14">
        <f t="shared" si="86"/>
        <v>41781.096203703702</v>
      </c>
      <c r="T913" s="14">
        <f t="shared" si="87"/>
        <v>41794.207638888889</v>
      </c>
      <c r="U913">
        <f t="shared" si="88"/>
        <v>14</v>
      </c>
      <c r="V913">
        <f t="shared" si="89"/>
        <v>2014</v>
      </c>
    </row>
    <row r="914" spans="1:22" ht="30" x14ac:dyDescent="0.25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84"/>
        <v>118</v>
      </c>
      <c r="P914">
        <f t="shared" si="85"/>
        <v>39.81</v>
      </c>
      <c r="Q914" t="s">
        <v>8315</v>
      </c>
      <c r="R914" t="s">
        <v>8316</v>
      </c>
      <c r="S914" s="14">
        <f t="shared" si="86"/>
        <v>41815.569212962961</v>
      </c>
      <c r="T914" s="14">
        <f t="shared" si="87"/>
        <v>41829.569212962961</v>
      </c>
      <c r="U914">
        <f t="shared" si="88"/>
        <v>14</v>
      </c>
      <c r="V914">
        <f t="shared" si="89"/>
        <v>2014</v>
      </c>
    </row>
    <row r="915" spans="1:22" ht="45" x14ac:dyDescent="0.25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84"/>
        <v>118</v>
      </c>
      <c r="P915">
        <f t="shared" si="85"/>
        <v>36.24</v>
      </c>
      <c r="Q915" t="s">
        <v>8312</v>
      </c>
      <c r="R915" t="s">
        <v>8320</v>
      </c>
      <c r="S915" s="14">
        <f t="shared" si="86"/>
        <v>41662.854988425926</v>
      </c>
      <c r="T915" s="14">
        <f t="shared" si="87"/>
        <v>41676.854988425926</v>
      </c>
      <c r="U915">
        <f t="shared" si="88"/>
        <v>14</v>
      </c>
      <c r="V915">
        <f t="shared" si="89"/>
        <v>2014</v>
      </c>
    </row>
    <row r="916" spans="1:22" ht="45" x14ac:dyDescent="0.25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84"/>
        <v>118</v>
      </c>
      <c r="P916">
        <f t="shared" si="85"/>
        <v>443.75</v>
      </c>
      <c r="Q916" t="s">
        <v>8312</v>
      </c>
      <c r="R916" t="s">
        <v>8313</v>
      </c>
      <c r="S916" s="14">
        <f t="shared" si="86"/>
        <v>40796.001261574071</v>
      </c>
      <c r="T916" s="14">
        <f t="shared" si="87"/>
        <v>40849.333333333336</v>
      </c>
      <c r="U916">
        <f t="shared" si="88"/>
        <v>54</v>
      </c>
      <c r="V916">
        <f t="shared" si="89"/>
        <v>2011</v>
      </c>
    </row>
    <row r="917" spans="1:22" ht="30" x14ac:dyDescent="0.25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84"/>
        <v>118</v>
      </c>
      <c r="P917">
        <f t="shared" si="85"/>
        <v>67.92</v>
      </c>
      <c r="Q917" t="s">
        <v>8315</v>
      </c>
      <c r="R917" t="s">
        <v>8316</v>
      </c>
      <c r="S917" s="14">
        <f t="shared" si="86"/>
        <v>42690.334317129629</v>
      </c>
      <c r="T917" s="14">
        <f t="shared" si="87"/>
        <v>42721.333333333328</v>
      </c>
      <c r="U917">
        <f t="shared" si="88"/>
        <v>31</v>
      </c>
      <c r="V917">
        <f t="shared" si="89"/>
        <v>2016</v>
      </c>
    </row>
    <row r="918" spans="1:22" ht="45" x14ac:dyDescent="0.25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84"/>
        <v>118</v>
      </c>
      <c r="P918">
        <f t="shared" si="85"/>
        <v>47.2</v>
      </c>
      <c r="Q918" t="s">
        <v>8312</v>
      </c>
      <c r="R918" t="s">
        <v>8313</v>
      </c>
      <c r="S918" s="14">
        <f t="shared" si="86"/>
        <v>41243.367303240739</v>
      </c>
      <c r="T918" s="14">
        <f t="shared" si="87"/>
        <v>41283.367303240739</v>
      </c>
      <c r="U918">
        <f t="shared" si="88"/>
        <v>40</v>
      </c>
      <c r="V918">
        <f t="shared" si="89"/>
        <v>2012</v>
      </c>
    </row>
    <row r="919" spans="1:22" ht="30" x14ac:dyDescent="0.25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84"/>
        <v>118</v>
      </c>
      <c r="P919">
        <f t="shared" si="85"/>
        <v>47</v>
      </c>
      <c r="Q919" t="s">
        <v>8312</v>
      </c>
      <c r="R919" t="s">
        <v>8320</v>
      </c>
      <c r="S919" s="14">
        <f t="shared" si="86"/>
        <v>41802.757719907408</v>
      </c>
      <c r="T919" s="14">
        <f t="shared" si="87"/>
        <v>41832.757719907408</v>
      </c>
      <c r="U919">
        <f t="shared" si="88"/>
        <v>30</v>
      </c>
      <c r="V919">
        <f t="shared" si="89"/>
        <v>2014</v>
      </c>
    </row>
    <row r="920" spans="1:22" ht="30" x14ac:dyDescent="0.25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84"/>
        <v>118</v>
      </c>
      <c r="P920">
        <f t="shared" si="85"/>
        <v>29.61</v>
      </c>
      <c r="Q920" t="s">
        <v>8312</v>
      </c>
      <c r="R920" t="s">
        <v>8334</v>
      </c>
      <c r="S920" s="14">
        <f t="shared" si="86"/>
        <v>41744.745208333334</v>
      </c>
      <c r="T920" s="14">
        <f t="shared" si="87"/>
        <v>41774.745208333334</v>
      </c>
      <c r="U920">
        <f t="shared" si="88"/>
        <v>30</v>
      </c>
      <c r="V920">
        <f t="shared" si="89"/>
        <v>2014</v>
      </c>
    </row>
    <row r="921" spans="1:22" ht="45" x14ac:dyDescent="0.25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84"/>
        <v>118</v>
      </c>
      <c r="P921">
        <f t="shared" si="85"/>
        <v>37.450000000000003</v>
      </c>
      <c r="Q921" t="s">
        <v>8321</v>
      </c>
      <c r="R921" t="s">
        <v>8331</v>
      </c>
      <c r="S921" s="14">
        <f t="shared" si="86"/>
        <v>40590.766886574071</v>
      </c>
      <c r="T921" s="14">
        <f t="shared" si="87"/>
        <v>40651.725219907406</v>
      </c>
      <c r="U921">
        <f t="shared" si="88"/>
        <v>61</v>
      </c>
      <c r="V921">
        <f t="shared" si="89"/>
        <v>2011</v>
      </c>
    </row>
    <row r="922" spans="1:22" ht="60" x14ac:dyDescent="0.25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84"/>
        <v>118</v>
      </c>
      <c r="P922">
        <f t="shared" si="85"/>
        <v>29.58</v>
      </c>
      <c r="Q922" t="s">
        <v>8315</v>
      </c>
      <c r="R922" t="s">
        <v>8316</v>
      </c>
      <c r="S922" s="14">
        <f t="shared" si="86"/>
        <v>42141.541134259256</v>
      </c>
      <c r="T922" s="14">
        <f t="shared" si="87"/>
        <v>42171.541134259256</v>
      </c>
      <c r="U922">
        <f t="shared" si="88"/>
        <v>30</v>
      </c>
      <c r="V922">
        <f t="shared" si="89"/>
        <v>2015</v>
      </c>
    </row>
    <row r="923" spans="1:22" ht="60" x14ac:dyDescent="0.25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84"/>
        <v>117</v>
      </c>
      <c r="P923">
        <f t="shared" si="85"/>
        <v>92.16</v>
      </c>
      <c r="Q923" t="s">
        <v>8321</v>
      </c>
      <c r="R923" t="s">
        <v>8322</v>
      </c>
      <c r="S923" s="14">
        <f t="shared" si="86"/>
        <v>41464.934016203704</v>
      </c>
      <c r="T923" s="14">
        <f t="shared" si="87"/>
        <v>41481.708333333336</v>
      </c>
      <c r="U923">
        <f t="shared" si="88"/>
        <v>17</v>
      </c>
      <c r="V923">
        <f t="shared" si="89"/>
        <v>2013</v>
      </c>
    </row>
    <row r="924" spans="1:22" ht="45" x14ac:dyDescent="0.25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84"/>
        <v>117</v>
      </c>
      <c r="P924">
        <f t="shared" si="85"/>
        <v>59.25</v>
      </c>
      <c r="Q924" t="s">
        <v>8318</v>
      </c>
      <c r="R924" t="s">
        <v>8330</v>
      </c>
      <c r="S924" s="14">
        <f t="shared" si="86"/>
        <v>42291.596273148149</v>
      </c>
      <c r="T924" s="14">
        <f t="shared" si="87"/>
        <v>42321.637939814813</v>
      </c>
      <c r="U924">
        <f t="shared" si="88"/>
        <v>31</v>
      </c>
      <c r="V924">
        <f t="shared" si="89"/>
        <v>2015</v>
      </c>
    </row>
    <row r="925" spans="1:22" ht="45" x14ac:dyDescent="0.25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84"/>
        <v>117</v>
      </c>
      <c r="P925">
        <f t="shared" si="85"/>
        <v>89.39</v>
      </c>
      <c r="Q925" t="s">
        <v>8318</v>
      </c>
      <c r="R925" t="s">
        <v>8330</v>
      </c>
      <c r="S925" s="14">
        <f t="shared" si="86"/>
        <v>42263.952662037031</v>
      </c>
      <c r="T925" s="14">
        <f t="shared" si="87"/>
        <v>42294.083333333328</v>
      </c>
      <c r="U925">
        <f t="shared" si="88"/>
        <v>31</v>
      </c>
      <c r="V925">
        <f t="shared" si="89"/>
        <v>2015</v>
      </c>
    </row>
    <row r="926" spans="1:22" ht="60" x14ac:dyDescent="0.25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84"/>
        <v>117</v>
      </c>
      <c r="P926">
        <f t="shared" si="85"/>
        <v>133.93</v>
      </c>
      <c r="Q926" t="s">
        <v>8312</v>
      </c>
      <c r="R926" t="s">
        <v>8313</v>
      </c>
      <c r="S926" s="14">
        <f t="shared" si="86"/>
        <v>42081.77143518519</v>
      </c>
      <c r="T926" s="14">
        <f t="shared" si="87"/>
        <v>42119</v>
      </c>
      <c r="U926">
        <f t="shared" si="88"/>
        <v>38</v>
      </c>
      <c r="V926">
        <f t="shared" si="89"/>
        <v>2015</v>
      </c>
    </row>
    <row r="927" spans="1:22" ht="45" x14ac:dyDescent="0.25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84"/>
        <v>117</v>
      </c>
      <c r="P927">
        <f t="shared" si="85"/>
        <v>76.92</v>
      </c>
      <c r="Q927" t="s">
        <v>8312</v>
      </c>
      <c r="R927" t="s">
        <v>8313</v>
      </c>
      <c r="S927" s="14">
        <f t="shared" si="86"/>
        <v>41507.845451388886</v>
      </c>
      <c r="T927" s="14">
        <f t="shared" si="87"/>
        <v>41537.845451388886</v>
      </c>
      <c r="U927">
        <f t="shared" si="88"/>
        <v>30</v>
      </c>
      <c r="V927">
        <f t="shared" si="89"/>
        <v>2013</v>
      </c>
    </row>
    <row r="928" spans="1:22" ht="45" x14ac:dyDescent="0.25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84"/>
        <v>117</v>
      </c>
      <c r="P928">
        <f t="shared" si="85"/>
        <v>45.99</v>
      </c>
      <c r="Q928" t="s">
        <v>8312</v>
      </c>
      <c r="R928" t="s">
        <v>8325</v>
      </c>
      <c r="S928" s="14">
        <f t="shared" si="86"/>
        <v>42755.627372685187</v>
      </c>
      <c r="T928" s="14">
        <f t="shared" si="87"/>
        <v>42800.833333333328</v>
      </c>
      <c r="U928">
        <f t="shared" si="88"/>
        <v>46</v>
      </c>
      <c r="V928">
        <f t="shared" si="89"/>
        <v>2017</v>
      </c>
    </row>
    <row r="929" spans="1:22" ht="60" x14ac:dyDescent="0.25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84"/>
        <v>117</v>
      </c>
      <c r="P929">
        <f t="shared" si="85"/>
        <v>40.76</v>
      </c>
      <c r="Q929" t="s">
        <v>8318</v>
      </c>
      <c r="R929" t="s">
        <v>8330</v>
      </c>
      <c r="S929" s="14">
        <f t="shared" si="86"/>
        <v>41890.167453703703</v>
      </c>
      <c r="T929" s="14">
        <f t="shared" si="87"/>
        <v>41920.167453703703</v>
      </c>
      <c r="U929">
        <f t="shared" si="88"/>
        <v>30</v>
      </c>
      <c r="V929">
        <f t="shared" si="89"/>
        <v>2014</v>
      </c>
    </row>
    <row r="930" spans="1:22" ht="60" x14ac:dyDescent="0.25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84"/>
        <v>117</v>
      </c>
      <c r="P930">
        <f t="shared" si="85"/>
        <v>60.27</v>
      </c>
      <c r="Q930" t="s">
        <v>8312</v>
      </c>
      <c r="R930" t="s">
        <v>8329</v>
      </c>
      <c r="S930" s="14">
        <f t="shared" si="86"/>
        <v>40852.889699074076</v>
      </c>
      <c r="T930" s="14">
        <f t="shared" si="87"/>
        <v>40883.249305555553</v>
      </c>
      <c r="U930">
        <f t="shared" si="88"/>
        <v>31</v>
      </c>
      <c r="V930">
        <f t="shared" si="89"/>
        <v>2011</v>
      </c>
    </row>
    <row r="931" spans="1:22" ht="60" x14ac:dyDescent="0.25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84"/>
        <v>117</v>
      </c>
      <c r="P931">
        <f t="shared" si="85"/>
        <v>81.569999999999993</v>
      </c>
      <c r="Q931" t="s">
        <v>8315</v>
      </c>
      <c r="R931" t="s">
        <v>8316</v>
      </c>
      <c r="S931" s="14">
        <f t="shared" si="86"/>
        <v>42167.023206018523</v>
      </c>
      <c r="T931" s="14">
        <f t="shared" si="87"/>
        <v>42196.165972222225</v>
      </c>
      <c r="U931">
        <f t="shared" si="88"/>
        <v>30</v>
      </c>
      <c r="V931">
        <f t="shared" si="89"/>
        <v>2015</v>
      </c>
    </row>
    <row r="932" spans="1:22" ht="60" x14ac:dyDescent="0.25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84"/>
        <v>117</v>
      </c>
      <c r="P932">
        <f t="shared" si="85"/>
        <v>44.86</v>
      </c>
      <c r="Q932" t="s">
        <v>8315</v>
      </c>
      <c r="R932" t="s">
        <v>8316</v>
      </c>
      <c r="S932" s="14">
        <f t="shared" si="86"/>
        <v>42507.264699074076</v>
      </c>
      <c r="T932" s="14">
        <f t="shared" si="87"/>
        <v>42538.666666666672</v>
      </c>
      <c r="U932">
        <f t="shared" si="88"/>
        <v>32</v>
      </c>
      <c r="V932">
        <f t="shared" si="89"/>
        <v>2016</v>
      </c>
    </row>
    <row r="933" spans="1:22" ht="45" x14ac:dyDescent="0.25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84"/>
        <v>117</v>
      </c>
      <c r="P933">
        <f t="shared" si="85"/>
        <v>60.74</v>
      </c>
      <c r="Q933" t="s">
        <v>8312</v>
      </c>
      <c r="R933" t="s">
        <v>8313</v>
      </c>
      <c r="S933" s="14">
        <f t="shared" si="86"/>
        <v>41144.763379629629</v>
      </c>
      <c r="T933" s="14">
        <f t="shared" si="87"/>
        <v>41174.763379629629</v>
      </c>
      <c r="U933">
        <f t="shared" si="88"/>
        <v>30</v>
      </c>
      <c r="V933">
        <f t="shared" si="89"/>
        <v>2012</v>
      </c>
    </row>
    <row r="934" spans="1:22" ht="60" x14ac:dyDescent="0.25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84"/>
        <v>117</v>
      </c>
      <c r="P934">
        <f t="shared" si="85"/>
        <v>52.58</v>
      </c>
      <c r="Q934" t="s">
        <v>8315</v>
      </c>
      <c r="R934" t="s">
        <v>8316</v>
      </c>
      <c r="S934" s="14">
        <f t="shared" si="86"/>
        <v>42426.949988425928</v>
      </c>
      <c r="T934" s="14">
        <f t="shared" si="87"/>
        <v>42461.165972222225</v>
      </c>
      <c r="U934">
        <f t="shared" si="88"/>
        <v>35</v>
      </c>
      <c r="V934">
        <f t="shared" si="89"/>
        <v>2016</v>
      </c>
    </row>
    <row r="935" spans="1:22" ht="45" x14ac:dyDescent="0.25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84"/>
        <v>117</v>
      </c>
      <c r="P935">
        <f t="shared" si="85"/>
        <v>85.18</v>
      </c>
      <c r="Q935" t="s">
        <v>8315</v>
      </c>
      <c r="R935" t="s">
        <v>8328</v>
      </c>
      <c r="S935" s="14">
        <f t="shared" si="86"/>
        <v>42024.702893518523</v>
      </c>
      <c r="T935" s="14">
        <f t="shared" si="87"/>
        <v>42045.702893518523</v>
      </c>
      <c r="U935">
        <f t="shared" si="88"/>
        <v>21</v>
      </c>
      <c r="V935">
        <f t="shared" si="89"/>
        <v>2015</v>
      </c>
    </row>
    <row r="936" spans="1:22" ht="60" x14ac:dyDescent="0.25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84"/>
        <v>117</v>
      </c>
      <c r="P936">
        <f t="shared" si="85"/>
        <v>100.17</v>
      </c>
      <c r="Q936" t="s">
        <v>8315</v>
      </c>
      <c r="R936" t="s">
        <v>8316</v>
      </c>
      <c r="S936" s="14">
        <f t="shared" si="86"/>
        <v>41947.762592592589</v>
      </c>
      <c r="T936" s="14">
        <f t="shared" si="87"/>
        <v>41987.762592592597</v>
      </c>
      <c r="U936">
        <f t="shared" si="88"/>
        <v>41</v>
      </c>
      <c r="V936">
        <f t="shared" si="89"/>
        <v>2014</v>
      </c>
    </row>
    <row r="937" spans="1:22" ht="45" x14ac:dyDescent="0.25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84"/>
        <v>117</v>
      </c>
      <c r="P937">
        <f t="shared" si="85"/>
        <v>57.55</v>
      </c>
      <c r="Q937" t="s">
        <v>8315</v>
      </c>
      <c r="R937" t="s">
        <v>8316</v>
      </c>
      <c r="S937" s="14">
        <f t="shared" si="86"/>
        <v>41781.666770833333</v>
      </c>
      <c r="T937" s="14">
        <f t="shared" si="87"/>
        <v>41811.666770833333</v>
      </c>
      <c r="U937">
        <f t="shared" si="88"/>
        <v>30</v>
      </c>
      <c r="V937">
        <f t="shared" si="89"/>
        <v>2014</v>
      </c>
    </row>
    <row r="938" spans="1:22" ht="60" x14ac:dyDescent="0.25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84"/>
        <v>117</v>
      </c>
      <c r="P938">
        <f t="shared" si="85"/>
        <v>58.63</v>
      </c>
      <c r="Q938" t="s">
        <v>8312</v>
      </c>
      <c r="R938" t="s">
        <v>8313</v>
      </c>
      <c r="S938" s="14">
        <f t="shared" si="86"/>
        <v>41005.45784722222</v>
      </c>
      <c r="T938" s="14">
        <f t="shared" si="87"/>
        <v>41048.125</v>
      </c>
      <c r="U938">
        <f t="shared" si="88"/>
        <v>43</v>
      </c>
      <c r="V938">
        <f t="shared" si="89"/>
        <v>2012</v>
      </c>
    </row>
    <row r="939" spans="1:22" ht="60" x14ac:dyDescent="0.25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84"/>
        <v>117</v>
      </c>
      <c r="P939">
        <f t="shared" si="85"/>
        <v>75.48</v>
      </c>
      <c r="Q939" t="s">
        <v>8312</v>
      </c>
      <c r="R939" t="s">
        <v>8313</v>
      </c>
      <c r="S939" s="14">
        <f t="shared" si="86"/>
        <v>40838.043391203704</v>
      </c>
      <c r="T939" s="14">
        <f t="shared" si="87"/>
        <v>40883.085057870368</v>
      </c>
      <c r="U939">
        <f t="shared" si="88"/>
        <v>46</v>
      </c>
      <c r="V939">
        <f t="shared" si="89"/>
        <v>2011</v>
      </c>
    </row>
    <row r="940" spans="1:22" ht="60" x14ac:dyDescent="0.25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84"/>
        <v>117</v>
      </c>
      <c r="P940">
        <f t="shared" si="85"/>
        <v>61.58</v>
      </c>
      <c r="Q940" t="s">
        <v>8312</v>
      </c>
      <c r="R940" t="s">
        <v>8313</v>
      </c>
      <c r="S940" s="14">
        <f t="shared" si="86"/>
        <v>41205.707048611112</v>
      </c>
      <c r="T940" s="14">
        <f t="shared" si="87"/>
        <v>41239.207638888889</v>
      </c>
      <c r="U940">
        <f t="shared" si="88"/>
        <v>34</v>
      </c>
      <c r="V940">
        <f t="shared" si="89"/>
        <v>2012</v>
      </c>
    </row>
    <row r="941" spans="1:22" ht="60" x14ac:dyDescent="0.25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84"/>
        <v>117</v>
      </c>
      <c r="P941">
        <f t="shared" si="85"/>
        <v>41.7</v>
      </c>
      <c r="Q941" t="s">
        <v>8315</v>
      </c>
      <c r="R941" t="s">
        <v>8336</v>
      </c>
      <c r="S941" s="14">
        <f t="shared" si="86"/>
        <v>42050.019641203704</v>
      </c>
      <c r="T941" s="14">
        <f t="shared" si="87"/>
        <v>42064.207638888889</v>
      </c>
      <c r="U941">
        <f t="shared" si="88"/>
        <v>15</v>
      </c>
      <c r="V941">
        <f t="shared" si="89"/>
        <v>2015</v>
      </c>
    </row>
    <row r="942" spans="1:22" ht="60" x14ac:dyDescent="0.25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84"/>
        <v>117</v>
      </c>
      <c r="P942">
        <f t="shared" si="85"/>
        <v>44.85</v>
      </c>
      <c r="Q942" t="s">
        <v>8308</v>
      </c>
      <c r="R942" t="s">
        <v>8309</v>
      </c>
      <c r="S942" s="14">
        <f t="shared" si="86"/>
        <v>40761.604421296295</v>
      </c>
      <c r="T942" s="14">
        <f t="shared" si="87"/>
        <v>40805.604421296295</v>
      </c>
      <c r="U942">
        <f t="shared" si="88"/>
        <v>44</v>
      </c>
      <c r="V942">
        <f t="shared" si="89"/>
        <v>2011</v>
      </c>
    </row>
    <row r="943" spans="1:22" ht="60" x14ac:dyDescent="0.25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84"/>
        <v>117</v>
      </c>
      <c r="P943">
        <f t="shared" si="85"/>
        <v>70</v>
      </c>
      <c r="Q943" t="s">
        <v>8315</v>
      </c>
      <c r="R943" t="s">
        <v>8316</v>
      </c>
      <c r="S943" s="14">
        <f t="shared" si="86"/>
        <v>41963.872361111105</v>
      </c>
      <c r="T943" s="14">
        <f t="shared" si="87"/>
        <v>41974.797916666663</v>
      </c>
      <c r="U943">
        <f t="shared" si="88"/>
        <v>11</v>
      </c>
      <c r="V943">
        <f t="shared" si="89"/>
        <v>2014</v>
      </c>
    </row>
    <row r="944" spans="1:22" ht="45" x14ac:dyDescent="0.25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84"/>
        <v>117</v>
      </c>
      <c r="P944">
        <f t="shared" si="85"/>
        <v>44.92</v>
      </c>
      <c r="Q944" t="s">
        <v>8315</v>
      </c>
      <c r="R944" t="s">
        <v>8316</v>
      </c>
      <c r="S944" s="14">
        <f t="shared" si="86"/>
        <v>41837.323009259257</v>
      </c>
      <c r="T944" s="14">
        <f t="shared" si="87"/>
        <v>41847.958333333336</v>
      </c>
      <c r="U944">
        <f t="shared" si="88"/>
        <v>11</v>
      </c>
      <c r="V944">
        <f t="shared" si="89"/>
        <v>2014</v>
      </c>
    </row>
    <row r="945" spans="1:22" ht="45" x14ac:dyDescent="0.25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84"/>
        <v>117</v>
      </c>
      <c r="P945">
        <f t="shared" si="85"/>
        <v>50.67</v>
      </c>
      <c r="Q945" t="s">
        <v>8315</v>
      </c>
      <c r="R945" t="s">
        <v>8316</v>
      </c>
      <c r="S945" s="14">
        <f t="shared" si="86"/>
        <v>42136.270787037036</v>
      </c>
      <c r="T945" s="14">
        <f t="shared" si="87"/>
        <v>42168.071527777778</v>
      </c>
      <c r="U945">
        <f t="shared" si="88"/>
        <v>32</v>
      </c>
      <c r="V945">
        <f t="shared" si="89"/>
        <v>2015</v>
      </c>
    </row>
    <row r="946" spans="1:22" ht="30" x14ac:dyDescent="0.25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84"/>
        <v>117</v>
      </c>
      <c r="P946">
        <f t="shared" si="85"/>
        <v>51.25</v>
      </c>
      <c r="Q946" t="s">
        <v>8318</v>
      </c>
      <c r="R946" t="s">
        <v>8332</v>
      </c>
      <c r="S946" s="14">
        <f t="shared" si="86"/>
        <v>41989.91134259259</v>
      </c>
      <c r="T946" s="14">
        <f t="shared" si="87"/>
        <v>42005.332638888889</v>
      </c>
      <c r="U946">
        <f t="shared" si="88"/>
        <v>16</v>
      </c>
      <c r="V946">
        <f t="shared" si="89"/>
        <v>2014</v>
      </c>
    </row>
    <row r="947" spans="1:22" ht="45" x14ac:dyDescent="0.25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84"/>
        <v>116</v>
      </c>
      <c r="P947">
        <f t="shared" si="85"/>
        <v>307.2</v>
      </c>
      <c r="Q947" t="s">
        <v>8308</v>
      </c>
      <c r="R947" t="s">
        <v>8309</v>
      </c>
      <c r="S947" s="14">
        <f t="shared" si="86"/>
        <v>42103.042546296296</v>
      </c>
      <c r="T947" s="14">
        <f t="shared" si="87"/>
        <v>42160.875</v>
      </c>
      <c r="U947">
        <f t="shared" si="88"/>
        <v>58</v>
      </c>
      <c r="V947">
        <f t="shared" si="89"/>
        <v>2015</v>
      </c>
    </row>
    <row r="948" spans="1:22" ht="45" x14ac:dyDescent="0.25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84"/>
        <v>116</v>
      </c>
      <c r="P948">
        <f t="shared" si="85"/>
        <v>246.61</v>
      </c>
      <c r="Q948" t="s">
        <v>8318</v>
      </c>
      <c r="R948" t="s">
        <v>8330</v>
      </c>
      <c r="S948" s="14">
        <f t="shared" si="86"/>
        <v>41943.293912037036</v>
      </c>
      <c r="T948" s="14">
        <f t="shared" si="87"/>
        <v>41974.3355787037</v>
      </c>
      <c r="U948">
        <f t="shared" si="88"/>
        <v>32</v>
      </c>
      <c r="V948">
        <f t="shared" si="89"/>
        <v>2014</v>
      </c>
    </row>
    <row r="949" spans="1:22" ht="45" x14ac:dyDescent="0.25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84"/>
        <v>116</v>
      </c>
      <c r="P949">
        <f t="shared" si="85"/>
        <v>95.37</v>
      </c>
      <c r="Q949" t="s">
        <v>8315</v>
      </c>
      <c r="R949" t="s">
        <v>8328</v>
      </c>
      <c r="S949" s="14">
        <f t="shared" si="86"/>
        <v>42629.655046296291</v>
      </c>
      <c r="T949" s="14">
        <f t="shared" si="87"/>
        <v>42657.958333333328</v>
      </c>
      <c r="U949">
        <f t="shared" si="88"/>
        <v>29</v>
      </c>
      <c r="V949">
        <f t="shared" si="89"/>
        <v>2016</v>
      </c>
    </row>
    <row r="950" spans="1:22" ht="60" x14ac:dyDescent="0.25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84"/>
        <v>116</v>
      </c>
      <c r="P950">
        <f t="shared" si="85"/>
        <v>71.489999999999995</v>
      </c>
      <c r="Q950" t="s">
        <v>8315</v>
      </c>
      <c r="R950" t="s">
        <v>8316</v>
      </c>
      <c r="S950" s="14">
        <f t="shared" si="86"/>
        <v>41835.666354166664</v>
      </c>
      <c r="T950" s="14">
        <f t="shared" si="87"/>
        <v>41855.666354166664</v>
      </c>
      <c r="U950">
        <f t="shared" si="88"/>
        <v>20</v>
      </c>
      <c r="V950">
        <f t="shared" si="89"/>
        <v>2014</v>
      </c>
    </row>
    <row r="951" spans="1:22" ht="60" x14ac:dyDescent="0.25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84"/>
        <v>116</v>
      </c>
      <c r="P951">
        <f t="shared" si="85"/>
        <v>116.86</v>
      </c>
      <c r="Q951" t="s">
        <v>8318</v>
      </c>
      <c r="R951" t="s">
        <v>8330</v>
      </c>
      <c r="S951" s="14">
        <f t="shared" si="86"/>
        <v>40987.688333333332</v>
      </c>
      <c r="T951" s="14">
        <f t="shared" si="87"/>
        <v>41032.688333333332</v>
      </c>
      <c r="U951">
        <f t="shared" si="88"/>
        <v>45</v>
      </c>
      <c r="V951">
        <f t="shared" si="89"/>
        <v>2012</v>
      </c>
    </row>
    <row r="952" spans="1:22" ht="60" x14ac:dyDescent="0.25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84"/>
        <v>116</v>
      </c>
      <c r="P952">
        <f t="shared" si="85"/>
        <v>152.54</v>
      </c>
      <c r="Q952" t="s">
        <v>8312</v>
      </c>
      <c r="R952" t="s">
        <v>8329</v>
      </c>
      <c r="S952" s="14">
        <f t="shared" si="86"/>
        <v>41426.259618055556</v>
      </c>
      <c r="T952" s="14">
        <f t="shared" si="87"/>
        <v>41457.208333333336</v>
      </c>
      <c r="U952">
        <f t="shared" si="88"/>
        <v>31</v>
      </c>
      <c r="V952">
        <f t="shared" si="89"/>
        <v>2013</v>
      </c>
    </row>
    <row r="953" spans="1:22" ht="45" x14ac:dyDescent="0.25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84"/>
        <v>116</v>
      </c>
      <c r="P953">
        <f t="shared" si="85"/>
        <v>223.48</v>
      </c>
      <c r="Q953" t="s">
        <v>8318</v>
      </c>
      <c r="R953" t="s">
        <v>8332</v>
      </c>
      <c r="S953" s="14">
        <f t="shared" si="86"/>
        <v>41807.701921296299</v>
      </c>
      <c r="T953" s="14">
        <f t="shared" si="87"/>
        <v>41837.701921296299</v>
      </c>
      <c r="U953">
        <f t="shared" si="88"/>
        <v>30</v>
      </c>
      <c r="V953">
        <f t="shared" si="89"/>
        <v>2014</v>
      </c>
    </row>
    <row r="954" spans="1:22" ht="60" x14ac:dyDescent="0.25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84"/>
        <v>116</v>
      </c>
      <c r="P954">
        <f t="shared" si="85"/>
        <v>84.46</v>
      </c>
      <c r="Q954" t="s">
        <v>8308</v>
      </c>
      <c r="R954" t="s">
        <v>8309</v>
      </c>
      <c r="S954" s="14">
        <f t="shared" si="86"/>
        <v>40347.837800925925</v>
      </c>
      <c r="T954" s="14">
        <f t="shared" si="87"/>
        <v>40414.166666666664</v>
      </c>
      <c r="U954">
        <f t="shared" si="88"/>
        <v>67</v>
      </c>
      <c r="V954">
        <f t="shared" si="89"/>
        <v>2010</v>
      </c>
    </row>
    <row r="955" spans="1:22" ht="45" x14ac:dyDescent="0.25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84"/>
        <v>116</v>
      </c>
      <c r="P955">
        <f t="shared" si="85"/>
        <v>144.43</v>
      </c>
      <c r="Q955" t="s">
        <v>8310</v>
      </c>
      <c r="R955" t="s">
        <v>8311</v>
      </c>
      <c r="S955" s="14">
        <f t="shared" si="86"/>
        <v>42014.832326388889</v>
      </c>
      <c r="T955" s="14">
        <f t="shared" si="87"/>
        <v>42035.832326388889</v>
      </c>
      <c r="U955">
        <f t="shared" si="88"/>
        <v>21</v>
      </c>
      <c r="V955">
        <f t="shared" si="89"/>
        <v>2015</v>
      </c>
    </row>
    <row r="956" spans="1:22" ht="60" x14ac:dyDescent="0.25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84"/>
        <v>116</v>
      </c>
      <c r="P956">
        <f t="shared" si="85"/>
        <v>73.58</v>
      </c>
      <c r="Q956" t="s">
        <v>8315</v>
      </c>
      <c r="R956" t="s">
        <v>8316</v>
      </c>
      <c r="S956" s="14">
        <f t="shared" si="86"/>
        <v>42173.803217592591</v>
      </c>
      <c r="T956" s="14">
        <f t="shared" si="87"/>
        <v>42203.290972222225</v>
      </c>
      <c r="U956">
        <f t="shared" si="88"/>
        <v>30</v>
      </c>
      <c r="V956">
        <f t="shared" si="89"/>
        <v>2015</v>
      </c>
    </row>
    <row r="957" spans="1:22" ht="45" x14ac:dyDescent="0.25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84"/>
        <v>116</v>
      </c>
      <c r="P957">
        <f t="shared" si="85"/>
        <v>414.29</v>
      </c>
      <c r="Q957" t="s">
        <v>8323</v>
      </c>
      <c r="R957" t="s">
        <v>8324</v>
      </c>
      <c r="S957" s="14">
        <f t="shared" si="86"/>
        <v>42733.827349537038</v>
      </c>
      <c r="T957" s="14">
        <f t="shared" si="87"/>
        <v>42763.811805555553</v>
      </c>
      <c r="U957">
        <f t="shared" si="88"/>
        <v>30</v>
      </c>
      <c r="V957">
        <f t="shared" si="89"/>
        <v>2016</v>
      </c>
    </row>
    <row r="958" spans="1:22" ht="45" x14ac:dyDescent="0.25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84"/>
        <v>116</v>
      </c>
      <c r="P958">
        <f t="shared" si="85"/>
        <v>50.69</v>
      </c>
      <c r="Q958" t="s">
        <v>8312</v>
      </c>
      <c r="R958" t="s">
        <v>8329</v>
      </c>
      <c r="S958" s="14">
        <f t="shared" si="86"/>
        <v>41099.093865740739</v>
      </c>
      <c r="T958" s="14">
        <f t="shared" si="87"/>
        <v>41131.916666666664</v>
      </c>
      <c r="U958">
        <f t="shared" si="88"/>
        <v>33</v>
      </c>
      <c r="V958">
        <f t="shared" si="89"/>
        <v>2012</v>
      </c>
    </row>
    <row r="959" spans="1:22" ht="45" x14ac:dyDescent="0.25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84"/>
        <v>116</v>
      </c>
      <c r="P959">
        <f t="shared" si="85"/>
        <v>50.69</v>
      </c>
      <c r="Q959" t="s">
        <v>8315</v>
      </c>
      <c r="R959" t="s">
        <v>8328</v>
      </c>
      <c r="S959" s="14">
        <f t="shared" si="86"/>
        <v>42660.618854166663</v>
      </c>
      <c r="T959" s="14">
        <f t="shared" si="87"/>
        <v>42696.249305555553</v>
      </c>
      <c r="U959">
        <f t="shared" si="88"/>
        <v>36</v>
      </c>
      <c r="V959">
        <f t="shared" si="89"/>
        <v>2016</v>
      </c>
    </row>
    <row r="960" spans="1:22" ht="45" x14ac:dyDescent="0.25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84"/>
        <v>116</v>
      </c>
      <c r="P960">
        <f t="shared" si="85"/>
        <v>50.2</v>
      </c>
      <c r="Q960" t="s">
        <v>8315</v>
      </c>
      <c r="R960" t="s">
        <v>8316</v>
      </c>
      <c r="S960" s="14">
        <f t="shared" si="86"/>
        <v>42648.546111111107</v>
      </c>
      <c r="T960" s="14">
        <f t="shared" si="87"/>
        <v>42678.546111111107</v>
      </c>
      <c r="U960">
        <f t="shared" si="88"/>
        <v>30</v>
      </c>
      <c r="V960">
        <f t="shared" si="89"/>
        <v>2016</v>
      </c>
    </row>
    <row r="961" spans="1:22" ht="60" x14ac:dyDescent="0.25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84"/>
        <v>116</v>
      </c>
      <c r="P961">
        <f t="shared" si="85"/>
        <v>55.33</v>
      </c>
      <c r="Q961" t="s">
        <v>8315</v>
      </c>
      <c r="R961" t="s">
        <v>8316</v>
      </c>
      <c r="S961" s="14">
        <f t="shared" si="86"/>
        <v>42261.917395833334</v>
      </c>
      <c r="T961" s="14">
        <f t="shared" si="87"/>
        <v>42291.917395833334</v>
      </c>
      <c r="U961">
        <f t="shared" si="88"/>
        <v>30</v>
      </c>
      <c r="V961">
        <f t="shared" si="89"/>
        <v>2015</v>
      </c>
    </row>
    <row r="962" spans="1:22" ht="30" x14ac:dyDescent="0.25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90">ROUND(E962/D962*100,0)</f>
        <v>116</v>
      </c>
      <c r="P962">
        <f t="shared" si="85"/>
        <v>63.36</v>
      </c>
      <c r="Q962" t="s">
        <v>8315</v>
      </c>
      <c r="R962" t="s">
        <v>8316</v>
      </c>
      <c r="S962" s="14">
        <f t="shared" si="86"/>
        <v>41839.175706018519</v>
      </c>
      <c r="T962" s="14">
        <f t="shared" si="87"/>
        <v>41853.175706018519</v>
      </c>
      <c r="U962">
        <f t="shared" si="88"/>
        <v>14</v>
      </c>
      <c r="V962">
        <f t="shared" si="89"/>
        <v>2014</v>
      </c>
    </row>
    <row r="963" spans="1:22" ht="60" x14ac:dyDescent="0.25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90"/>
        <v>116</v>
      </c>
      <c r="P963">
        <f t="shared" ref="P963:P1026" si="91">IFERROR(ROUND(E963/L963,2),0)</f>
        <v>46.2</v>
      </c>
      <c r="Q963" t="s">
        <v>8312</v>
      </c>
      <c r="R963" t="s">
        <v>8329</v>
      </c>
      <c r="S963" s="14">
        <f t="shared" ref="S963:S1026" si="92">+(((J963/60)/60)/24)+DATE(1970,1,1)</f>
        <v>40395.714722222219</v>
      </c>
      <c r="T963" s="14">
        <f t="shared" ref="T963:T1026" si="93">+(((I963/60)/60)/24)+DATE(1970,1,1)</f>
        <v>40432.165972222225</v>
      </c>
      <c r="U963">
        <f t="shared" ref="U963:U1026" si="94">CEILING(T963-S963,1)</f>
        <v>37</v>
      </c>
      <c r="V963">
        <f t="shared" ref="V963:V1026" si="95">YEAR(S963)</f>
        <v>2010</v>
      </c>
    </row>
    <row r="964" spans="1:22" ht="90" x14ac:dyDescent="0.25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90"/>
        <v>116</v>
      </c>
      <c r="P964">
        <f t="shared" si="91"/>
        <v>30.94</v>
      </c>
      <c r="Q964" t="s">
        <v>8315</v>
      </c>
      <c r="R964" t="s">
        <v>8316</v>
      </c>
      <c r="S964" s="14">
        <f t="shared" si="92"/>
        <v>42168.316481481481</v>
      </c>
      <c r="T964" s="14">
        <f t="shared" si="93"/>
        <v>42198.316481481481</v>
      </c>
      <c r="U964">
        <f t="shared" si="94"/>
        <v>30</v>
      </c>
      <c r="V964">
        <f t="shared" si="95"/>
        <v>2015</v>
      </c>
    </row>
    <row r="965" spans="1:22" ht="45" x14ac:dyDescent="0.25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90"/>
        <v>116</v>
      </c>
      <c r="P965">
        <f t="shared" si="91"/>
        <v>116.25</v>
      </c>
      <c r="Q965" t="s">
        <v>8318</v>
      </c>
      <c r="R965" t="s">
        <v>8319</v>
      </c>
      <c r="S965" s="14">
        <f t="shared" si="92"/>
        <v>41075.583379629628</v>
      </c>
      <c r="T965" s="14">
        <f t="shared" si="93"/>
        <v>41105.583379629628</v>
      </c>
      <c r="U965">
        <f t="shared" si="94"/>
        <v>30</v>
      </c>
      <c r="V965">
        <f t="shared" si="95"/>
        <v>2012</v>
      </c>
    </row>
    <row r="966" spans="1:22" ht="30" x14ac:dyDescent="0.25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90"/>
        <v>116</v>
      </c>
      <c r="P966">
        <f t="shared" si="91"/>
        <v>31</v>
      </c>
      <c r="Q966" t="s">
        <v>8312</v>
      </c>
      <c r="R966" t="s">
        <v>8329</v>
      </c>
      <c r="S966" s="14">
        <f t="shared" si="92"/>
        <v>41341.111400462964</v>
      </c>
      <c r="T966" s="14">
        <f t="shared" si="93"/>
        <v>41380.791666666664</v>
      </c>
      <c r="U966">
        <f t="shared" si="94"/>
        <v>40</v>
      </c>
      <c r="V966">
        <f t="shared" si="95"/>
        <v>2013</v>
      </c>
    </row>
    <row r="967" spans="1:22" ht="45" x14ac:dyDescent="0.25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90"/>
        <v>116</v>
      </c>
      <c r="P967">
        <f t="shared" si="91"/>
        <v>80.03</v>
      </c>
      <c r="Q967" t="s">
        <v>8315</v>
      </c>
      <c r="R967" t="s">
        <v>8316</v>
      </c>
      <c r="S967" s="14">
        <f t="shared" si="92"/>
        <v>42382.244409722218</v>
      </c>
      <c r="T967" s="14">
        <f t="shared" si="93"/>
        <v>42396.041666666672</v>
      </c>
      <c r="U967">
        <f t="shared" si="94"/>
        <v>14</v>
      </c>
      <c r="V967">
        <f t="shared" si="95"/>
        <v>2016</v>
      </c>
    </row>
    <row r="968" spans="1:22" ht="45" x14ac:dyDescent="0.25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90"/>
        <v>116</v>
      </c>
      <c r="P968">
        <f t="shared" si="91"/>
        <v>36.11</v>
      </c>
      <c r="Q968" t="s">
        <v>8312</v>
      </c>
      <c r="R968" t="s">
        <v>8329</v>
      </c>
      <c r="S968" s="14">
        <f t="shared" si="92"/>
        <v>41590.255868055552</v>
      </c>
      <c r="T968" s="14">
        <f t="shared" si="93"/>
        <v>41620.255868055552</v>
      </c>
      <c r="U968">
        <f t="shared" si="94"/>
        <v>30</v>
      </c>
      <c r="V968">
        <f t="shared" si="95"/>
        <v>2013</v>
      </c>
    </row>
    <row r="969" spans="1:22" ht="60" x14ac:dyDescent="0.25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90"/>
        <v>116</v>
      </c>
      <c r="P969">
        <f t="shared" si="91"/>
        <v>59.6</v>
      </c>
      <c r="Q969" t="s">
        <v>8315</v>
      </c>
      <c r="R969" t="s">
        <v>8316</v>
      </c>
      <c r="S969" s="14">
        <f t="shared" si="92"/>
        <v>42056.65143518518</v>
      </c>
      <c r="T969" s="14">
        <f t="shared" si="93"/>
        <v>42091.609768518523</v>
      </c>
      <c r="U969">
        <f t="shared" si="94"/>
        <v>35</v>
      </c>
      <c r="V969">
        <f t="shared" si="95"/>
        <v>2015</v>
      </c>
    </row>
    <row r="970" spans="1:22" ht="60" x14ac:dyDescent="0.25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90"/>
        <v>116</v>
      </c>
      <c r="P970">
        <f t="shared" si="91"/>
        <v>48.71</v>
      </c>
      <c r="Q970" t="s">
        <v>8312</v>
      </c>
      <c r="R970" t="s">
        <v>8313</v>
      </c>
      <c r="S970" s="14">
        <f t="shared" si="92"/>
        <v>42747.219560185185</v>
      </c>
      <c r="T970" s="14">
        <f t="shared" si="93"/>
        <v>42769.174305555556</v>
      </c>
      <c r="U970">
        <f t="shared" si="94"/>
        <v>22</v>
      </c>
      <c r="V970">
        <f t="shared" si="95"/>
        <v>2017</v>
      </c>
    </row>
    <row r="971" spans="1:22" ht="30" x14ac:dyDescent="0.25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90"/>
        <v>116</v>
      </c>
      <c r="P971">
        <f t="shared" si="91"/>
        <v>44.33</v>
      </c>
      <c r="Q971" t="s">
        <v>8315</v>
      </c>
      <c r="R971" t="s">
        <v>8316</v>
      </c>
      <c r="S971" s="14">
        <f t="shared" si="92"/>
        <v>42155.920219907406</v>
      </c>
      <c r="T971" s="14">
        <f t="shared" si="93"/>
        <v>42176.888888888891</v>
      </c>
      <c r="U971">
        <f t="shared" si="94"/>
        <v>21</v>
      </c>
      <c r="V971">
        <f t="shared" si="95"/>
        <v>2015</v>
      </c>
    </row>
    <row r="972" spans="1:22" ht="45" x14ac:dyDescent="0.25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90"/>
        <v>116</v>
      </c>
      <c r="P972">
        <f t="shared" si="91"/>
        <v>44</v>
      </c>
      <c r="Q972" t="s">
        <v>8315</v>
      </c>
      <c r="R972" t="s">
        <v>8316</v>
      </c>
      <c r="S972" s="14">
        <f t="shared" si="92"/>
        <v>41795.528101851851</v>
      </c>
      <c r="T972" s="14">
        <f t="shared" si="93"/>
        <v>41825.528101851851</v>
      </c>
      <c r="U972">
        <f t="shared" si="94"/>
        <v>30</v>
      </c>
      <c r="V972">
        <f t="shared" si="95"/>
        <v>2014</v>
      </c>
    </row>
    <row r="973" spans="1:22" ht="60" x14ac:dyDescent="0.25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90"/>
        <v>116</v>
      </c>
      <c r="P973">
        <f t="shared" si="91"/>
        <v>24.58</v>
      </c>
      <c r="Q973" t="s">
        <v>8312</v>
      </c>
      <c r="R973" t="s">
        <v>8313</v>
      </c>
      <c r="S973" s="14">
        <f t="shared" si="92"/>
        <v>41176.684907407405</v>
      </c>
      <c r="T973" s="14">
        <f t="shared" si="93"/>
        <v>41206.684907407405</v>
      </c>
      <c r="U973">
        <f t="shared" si="94"/>
        <v>30</v>
      </c>
      <c r="V973">
        <f t="shared" si="95"/>
        <v>2012</v>
      </c>
    </row>
    <row r="974" spans="1:22" ht="60" x14ac:dyDescent="0.25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90"/>
        <v>116</v>
      </c>
      <c r="P974">
        <f t="shared" si="91"/>
        <v>40.21</v>
      </c>
      <c r="Q974" t="s">
        <v>8321</v>
      </c>
      <c r="R974" t="s">
        <v>8331</v>
      </c>
      <c r="S974" s="14">
        <f t="shared" si="92"/>
        <v>40668.814699074072</v>
      </c>
      <c r="T974" s="14">
        <f t="shared" si="93"/>
        <v>40730.814699074072</v>
      </c>
      <c r="U974">
        <f t="shared" si="94"/>
        <v>62</v>
      </c>
      <c r="V974">
        <f t="shared" si="95"/>
        <v>2011</v>
      </c>
    </row>
    <row r="975" spans="1:22" ht="30" x14ac:dyDescent="0.25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90"/>
        <v>116</v>
      </c>
      <c r="P975">
        <f t="shared" si="91"/>
        <v>35.619999999999997</v>
      </c>
      <c r="Q975" t="s">
        <v>8312</v>
      </c>
      <c r="R975" t="s">
        <v>8313</v>
      </c>
      <c r="S975" s="14">
        <f t="shared" si="92"/>
        <v>42240.852534722217</v>
      </c>
      <c r="T975" s="14">
        <f t="shared" si="93"/>
        <v>42270.852534722217</v>
      </c>
      <c r="U975">
        <f t="shared" si="94"/>
        <v>30</v>
      </c>
      <c r="V975">
        <f t="shared" si="95"/>
        <v>2015</v>
      </c>
    </row>
    <row r="976" spans="1:22" ht="60" x14ac:dyDescent="0.25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90"/>
        <v>116</v>
      </c>
      <c r="P976">
        <f t="shared" si="91"/>
        <v>7.25</v>
      </c>
      <c r="Q976" t="s">
        <v>8312</v>
      </c>
      <c r="R976" t="s">
        <v>8334</v>
      </c>
      <c r="S976" s="14">
        <f t="shared" si="92"/>
        <v>41464.106087962966</v>
      </c>
      <c r="T976" s="14">
        <f t="shared" si="93"/>
        <v>41485.106087962966</v>
      </c>
      <c r="U976">
        <f t="shared" si="94"/>
        <v>21</v>
      </c>
      <c r="V976">
        <f t="shared" si="95"/>
        <v>2013</v>
      </c>
    </row>
    <row r="977" spans="1:22" ht="45" x14ac:dyDescent="0.25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90"/>
        <v>115</v>
      </c>
      <c r="P977">
        <f t="shared" si="91"/>
        <v>282.66000000000003</v>
      </c>
      <c r="Q977" t="s">
        <v>8308</v>
      </c>
      <c r="R977" t="s">
        <v>8309</v>
      </c>
      <c r="S977" s="14">
        <f t="shared" si="92"/>
        <v>42290.460023148145</v>
      </c>
      <c r="T977" s="14">
        <f t="shared" si="93"/>
        <v>42327.207638888889</v>
      </c>
      <c r="U977">
        <f t="shared" si="94"/>
        <v>37</v>
      </c>
      <c r="V977">
        <f t="shared" si="95"/>
        <v>2015</v>
      </c>
    </row>
    <row r="978" spans="1:22" ht="60" x14ac:dyDescent="0.25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90"/>
        <v>115</v>
      </c>
      <c r="P978">
        <f t="shared" si="91"/>
        <v>566.39</v>
      </c>
      <c r="Q978" t="s">
        <v>8308</v>
      </c>
      <c r="R978" t="s">
        <v>8309</v>
      </c>
      <c r="S978" s="14">
        <f t="shared" si="92"/>
        <v>42423.3830787037</v>
      </c>
      <c r="T978" s="14">
        <f t="shared" si="93"/>
        <v>42453.341412037036</v>
      </c>
      <c r="U978">
        <f t="shared" si="94"/>
        <v>30</v>
      </c>
      <c r="V978">
        <f t="shared" si="95"/>
        <v>2016</v>
      </c>
    </row>
    <row r="979" spans="1:22" ht="30" x14ac:dyDescent="0.25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90"/>
        <v>115</v>
      </c>
      <c r="P979">
        <f t="shared" si="91"/>
        <v>76.72</v>
      </c>
      <c r="Q979" t="s">
        <v>8321</v>
      </c>
      <c r="R979" t="s">
        <v>8322</v>
      </c>
      <c r="S979" s="14">
        <f t="shared" si="92"/>
        <v>40933.80190972222</v>
      </c>
      <c r="T979" s="14">
        <f t="shared" si="93"/>
        <v>40993.760243055556</v>
      </c>
      <c r="U979">
        <f t="shared" si="94"/>
        <v>60</v>
      </c>
      <c r="V979">
        <f t="shared" si="95"/>
        <v>2012</v>
      </c>
    </row>
    <row r="980" spans="1:22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90"/>
        <v>115</v>
      </c>
      <c r="P980">
        <f t="shared" si="91"/>
        <v>129.82</v>
      </c>
      <c r="Q980" t="s">
        <v>8318</v>
      </c>
      <c r="R980" t="s">
        <v>8330</v>
      </c>
      <c r="S980" s="14">
        <f t="shared" si="92"/>
        <v>42586.066076388888</v>
      </c>
      <c r="T980" s="14">
        <f t="shared" si="93"/>
        <v>42624.165972222225</v>
      </c>
      <c r="U980">
        <f t="shared" si="94"/>
        <v>39</v>
      </c>
      <c r="V980">
        <f t="shared" si="95"/>
        <v>2016</v>
      </c>
    </row>
    <row r="981" spans="1:22" ht="45" x14ac:dyDescent="0.25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90"/>
        <v>115</v>
      </c>
      <c r="P981">
        <f t="shared" si="91"/>
        <v>120.31</v>
      </c>
      <c r="Q981" t="s">
        <v>8308</v>
      </c>
      <c r="R981" t="s">
        <v>8317</v>
      </c>
      <c r="S981" s="14">
        <f t="shared" si="92"/>
        <v>42211.99454861111</v>
      </c>
      <c r="T981" s="14">
        <f t="shared" si="93"/>
        <v>42241.99454861111</v>
      </c>
      <c r="U981">
        <f t="shared" si="94"/>
        <v>30</v>
      </c>
      <c r="V981">
        <f t="shared" si="95"/>
        <v>2015</v>
      </c>
    </row>
    <row r="982" spans="1:22" ht="45" x14ac:dyDescent="0.25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90"/>
        <v>115</v>
      </c>
      <c r="P982">
        <f t="shared" si="91"/>
        <v>80.19</v>
      </c>
      <c r="Q982" t="s">
        <v>8308</v>
      </c>
      <c r="R982" t="s">
        <v>8317</v>
      </c>
      <c r="S982" s="14">
        <f t="shared" si="92"/>
        <v>42218.169293981482</v>
      </c>
      <c r="T982" s="14">
        <f t="shared" si="93"/>
        <v>42246.169293981482</v>
      </c>
      <c r="U982">
        <f t="shared" si="94"/>
        <v>28</v>
      </c>
      <c r="V982">
        <f t="shared" si="95"/>
        <v>2015</v>
      </c>
    </row>
    <row r="983" spans="1:22" ht="60" x14ac:dyDescent="0.25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90"/>
        <v>115</v>
      </c>
      <c r="P983">
        <f t="shared" si="91"/>
        <v>62.07</v>
      </c>
      <c r="Q983" t="s">
        <v>8326</v>
      </c>
      <c r="R983" t="s">
        <v>8327</v>
      </c>
      <c r="S983" s="14">
        <f t="shared" si="92"/>
        <v>42779.908449074079</v>
      </c>
      <c r="T983" s="14">
        <f t="shared" si="93"/>
        <v>42799.908449074079</v>
      </c>
      <c r="U983">
        <f t="shared" si="94"/>
        <v>20</v>
      </c>
      <c r="V983">
        <f t="shared" si="95"/>
        <v>2017</v>
      </c>
    </row>
    <row r="984" spans="1:22" ht="45" x14ac:dyDescent="0.25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90"/>
        <v>115</v>
      </c>
      <c r="P984">
        <f t="shared" si="91"/>
        <v>67.88</v>
      </c>
      <c r="Q984" t="s">
        <v>8312</v>
      </c>
      <c r="R984" t="s">
        <v>8313</v>
      </c>
      <c r="S984" s="14">
        <f t="shared" si="92"/>
        <v>40933.856967592597</v>
      </c>
      <c r="T984" s="14">
        <f t="shared" si="93"/>
        <v>40993.815300925926</v>
      </c>
      <c r="U984">
        <f t="shared" si="94"/>
        <v>60</v>
      </c>
      <c r="V984">
        <f t="shared" si="95"/>
        <v>2012</v>
      </c>
    </row>
    <row r="985" spans="1:22" ht="45" x14ac:dyDescent="0.25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90"/>
        <v>115</v>
      </c>
      <c r="P985">
        <f t="shared" si="91"/>
        <v>184.68</v>
      </c>
      <c r="Q985" t="s">
        <v>8315</v>
      </c>
      <c r="R985" t="s">
        <v>8316</v>
      </c>
      <c r="S985" s="14">
        <f t="shared" si="92"/>
        <v>42494.563449074078</v>
      </c>
      <c r="T985" s="14">
        <f t="shared" si="93"/>
        <v>42524.563449074078</v>
      </c>
      <c r="U985">
        <f t="shared" si="94"/>
        <v>30</v>
      </c>
      <c r="V985">
        <f t="shared" si="95"/>
        <v>2016</v>
      </c>
    </row>
    <row r="986" spans="1:22" ht="60" x14ac:dyDescent="0.25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90"/>
        <v>115</v>
      </c>
      <c r="P986">
        <f t="shared" si="91"/>
        <v>58.69</v>
      </c>
      <c r="Q986" t="s">
        <v>8315</v>
      </c>
      <c r="R986" t="s">
        <v>8316</v>
      </c>
      <c r="S986" s="14">
        <f t="shared" si="92"/>
        <v>41893.324884259258</v>
      </c>
      <c r="T986" s="14">
        <f t="shared" si="93"/>
        <v>41926.290972222225</v>
      </c>
      <c r="U986">
        <f t="shared" si="94"/>
        <v>33</v>
      </c>
      <c r="V986">
        <f t="shared" si="95"/>
        <v>2014</v>
      </c>
    </row>
    <row r="987" spans="1:22" ht="60" x14ac:dyDescent="0.25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90"/>
        <v>115</v>
      </c>
      <c r="P987">
        <f t="shared" si="91"/>
        <v>57.52</v>
      </c>
      <c r="Q987" t="s">
        <v>8312</v>
      </c>
      <c r="R987" t="s">
        <v>8329</v>
      </c>
      <c r="S987" s="14">
        <f t="shared" si="92"/>
        <v>41299.381423611114</v>
      </c>
      <c r="T987" s="14">
        <f t="shared" si="93"/>
        <v>41329.381423611114</v>
      </c>
      <c r="U987">
        <f t="shared" si="94"/>
        <v>30</v>
      </c>
      <c r="V987">
        <f t="shared" si="95"/>
        <v>2013</v>
      </c>
    </row>
    <row r="988" spans="1:22" ht="45" x14ac:dyDescent="0.25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90"/>
        <v>115</v>
      </c>
      <c r="P988">
        <f t="shared" si="91"/>
        <v>39.31</v>
      </c>
      <c r="Q988" t="s">
        <v>8312</v>
      </c>
      <c r="R988" t="s">
        <v>8313</v>
      </c>
      <c r="S988" s="14">
        <f t="shared" si="92"/>
        <v>41341.870868055557</v>
      </c>
      <c r="T988" s="14">
        <f t="shared" si="93"/>
        <v>41373.270833333336</v>
      </c>
      <c r="U988">
        <f t="shared" si="94"/>
        <v>32</v>
      </c>
      <c r="V988">
        <f t="shared" si="95"/>
        <v>2013</v>
      </c>
    </row>
    <row r="989" spans="1:22" ht="45" x14ac:dyDescent="0.25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90"/>
        <v>115</v>
      </c>
      <c r="P989">
        <f t="shared" si="91"/>
        <v>123.29</v>
      </c>
      <c r="Q989" t="s">
        <v>8318</v>
      </c>
      <c r="R989" t="s">
        <v>8319</v>
      </c>
      <c r="S989" s="14">
        <f t="shared" si="92"/>
        <v>41402.752222222225</v>
      </c>
      <c r="T989" s="14">
        <f t="shared" si="93"/>
        <v>41427.752222222225</v>
      </c>
      <c r="U989">
        <f t="shared" si="94"/>
        <v>25</v>
      </c>
      <c r="V989">
        <f t="shared" si="95"/>
        <v>2013</v>
      </c>
    </row>
    <row r="990" spans="1:22" ht="45" x14ac:dyDescent="0.25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90"/>
        <v>115</v>
      </c>
      <c r="P990">
        <f t="shared" si="91"/>
        <v>85.96</v>
      </c>
      <c r="Q990" t="s">
        <v>8318</v>
      </c>
      <c r="R990" t="s">
        <v>8319</v>
      </c>
      <c r="S990" s="14">
        <f t="shared" si="92"/>
        <v>41357.209166666667</v>
      </c>
      <c r="T990" s="14">
        <f t="shared" si="93"/>
        <v>41387.209166666667</v>
      </c>
      <c r="U990">
        <f t="shared" si="94"/>
        <v>30</v>
      </c>
      <c r="V990">
        <f t="shared" si="95"/>
        <v>2013</v>
      </c>
    </row>
    <row r="991" spans="1:22" ht="45" x14ac:dyDescent="0.25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90"/>
        <v>115</v>
      </c>
      <c r="P991">
        <f t="shared" si="91"/>
        <v>46.22</v>
      </c>
      <c r="Q991" t="s">
        <v>8312</v>
      </c>
      <c r="R991" t="s">
        <v>8313</v>
      </c>
      <c r="S991" s="14">
        <f t="shared" si="92"/>
        <v>41882.590127314819</v>
      </c>
      <c r="T991" s="14">
        <f t="shared" si="93"/>
        <v>41912.590127314819</v>
      </c>
      <c r="U991">
        <f t="shared" si="94"/>
        <v>30</v>
      </c>
      <c r="V991">
        <f t="shared" si="95"/>
        <v>2014</v>
      </c>
    </row>
    <row r="992" spans="1:22" ht="60" x14ac:dyDescent="0.25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90"/>
        <v>115</v>
      </c>
      <c r="P992">
        <f t="shared" si="91"/>
        <v>72.91</v>
      </c>
      <c r="Q992" t="s">
        <v>8312</v>
      </c>
      <c r="R992" t="s">
        <v>8329</v>
      </c>
      <c r="S992" s="14">
        <f t="shared" si="92"/>
        <v>41004.156886574077</v>
      </c>
      <c r="T992" s="14">
        <f t="shared" si="93"/>
        <v>41045.207638888889</v>
      </c>
      <c r="U992">
        <f t="shared" si="94"/>
        <v>42</v>
      </c>
      <c r="V992">
        <f t="shared" si="95"/>
        <v>2012</v>
      </c>
    </row>
    <row r="993" spans="1:22" ht="45" x14ac:dyDescent="0.25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90"/>
        <v>115</v>
      </c>
      <c r="P993">
        <f t="shared" si="91"/>
        <v>82.38</v>
      </c>
      <c r="Q993" t="s">
        <v>8312</v>
      </c>
      <c r="R993" t="s">
        <v>8320</v>
      </c>
      <c r="S993" s="14">
        <f t="shared" si="92"/>
        <v>40973.72623842593</v>
      </c>
      <c r="T993" s="14">
        <f t="shared" si="93"/>
        <v>41020.165972222225</v>
      </c>
      <c r="U993">
        <f t="shared" si="94"/>
        <v>47</v>
      </c>
      <c r="V993">
        <f t="shared" si="95"/>
        <v>2012</v>
      </c>
    </row>
    <row r="994" spans="1:22" ht="45" x14ac:dyDescent="0.25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90"/>
        <v>115</v>
      </c>
      <c r="P994">
        <f t="shared" si="91"/>
        <v>110.97</v>
      </c>
      <c r="Q994" t="s">
        <v>8315</v>
      </c>
      <c r="R994" t="s">
        <v>8316</v>
      </c>
      <c r="S994" s="14">
        <f t="shared" si="92"/>
        <v>42430.040798611109</v>
      </c>
      <c r="T994" s="14">
        <f t="shared" si="93"/>
        <v>42449.999131944445</v>
      </c>
      <c r="U994">
        <f t="shared" si="94"/>
        <v>20</v>
      </c>
      <c r="V994">
        <f t="shared" si="95"/>
        <v>2016</v>
      </c>
    </row>
    <row r="995" spans="1:22" ht="60" x14ac:dyDescent="0.25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90"/>
        <v>115</v>
      </c>
      <c r="P995">
        <f t="shared" si="91"/>
        <v>30.19</v>
      </c>
      <c r="Q995" t="s">
        <v>8315</v>
      </c>
      <c r="R995" t="s">
        <v>8316</v>
      </c>
      <c r="S995" s="14">
        <f t="shared" si="92"/>
        <v>41938.709421296298</v>
      </c>
      <c r="T995" s="14">
        <f t="shared" si="93"/>
        <v>41966.916666666672</v>
      </c>
      <c r="U995">
        <f t="shared" si="94"/>
        <v>29</v>
      </c>
      <c r="V995">
        <f t="shared" si="95"/>
        <v>2014</v>
      </c>
    </row>
    <row r="996" spans="1:22" ht="45" x14ac:dyDescent="0.25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90"/>
        <v>115</v>
      </c>
      <c r="P996">
        <f t="shared" si="91"/>
        <v>79.31</v>
      </c>
      <c r="Q996" t="s">
        <v>8315</v>
      </c>
      <c r="R996" t="s">
        <v>8316</v>
      </c>
      <c r="S996" s="14">
        <f t="shared" si="92"/>
        <v>40923.729953703703</v>
      </c>
      <c r="T996" s="14">
        <f t="shared" si="93"/>
        <v>40953.729953703703</v>
      </c>
      <c r="U996">
        <f t="shared" si="94"/>
        <v>30</v>
      </c>
      <c r="V996">
        <f t="shared" si="95"/>
        <v>2012</v>
      </c>
    </row>
    <row r="997" spans="1:22" ht="30" x14ac:dyDescent="0.25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90"/>
        <v>115</v>
      </c>
      <c r="P997">
        <f t="shared" si="91"/>
        <v>31.05</v>
      </c>
      <c r="Q997" t="s">
        <v>8312</v>
      </c>
      <c r="R997" t="s">
        <v>8325</v>
      </c>
      <c r="S997" s="14">
        <f t="shared" si="92"/>
        <v>42111.646724537044</v>
      </c>
      <c r="T997" s="14">
        <f t="shared" si="93"/>
        <v>42141.646724537044</v>
      </c>
      <c r="U997">
        <f t="shared" si="94"/>
        <v>30</v>
      </c>
      <c r="V997">
        <f t="shared" si="95"/>
        <v>2015</v>
      </c>
    </row>
    <row r="998" spans="1:22" ht="60" x14ac:dyDescent="0.25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90"/>
        <v>115</v>
      </c>
      <c r="P998">
        <f t="shared" si="91"/>
        <v>39.67</v>
      </c>
      <c r="Q998" t="s">
        <v>8315</v>
      </c>
      <c r="R998" t="s">
        <v>8316</v>
      </c>
      <c r="S998" s="14">
        <f t="shared" si="92"/>
        <v>41477.930914351848</v>
      </c>
      <c r="T998" s="14">
        <f t="shared" si="93"/>
        <v>41504.625</v>
      </c>
      <c r="U998">
        <f t="shared" si="94"/>
        <v>27</v>
      </c>
      <c r="V998">
        <f t="shared" si="95"/>
        <v>2013</v>
      </c>
    </row>
    <row r="999" spans="1:22" ht="45" x14ac:dyDescent="0.25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90"/>
        <v>115</v>
      </c>
      <c r="P999">
        <f t="shared" si="91"/>
        <v>53.23</v>
      </c>
      <c r="Q999" t="s">
        <v>8315</v>
      </c>
      <c r="R999" t="s">
        <v>8316</v>
      </c>
      <c r="S999" s="14">
        <f t="shared" si="92"/>
        <v>42128.736608796295</v>
      </c>
      <c r="T999" s="14">
        <f t="shared" si="93"/>
        <v>42141.125</v>
      </c>
      <c r="U999">
        <f t="shared" si="94"/>
        <v>13</v>
      </c>
      <c r="V999">
        <f t="shared" si="95"/>
        <v>2015</v>
      </c>
    </row>
    <row r="1000" spans="1:22" ht="60" x14ac:dyDescent="0.25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90"/>
        <v>115</v>
      </c>
      <c r="P1000">
        <f t="shared" si="91"/>
        <v>50.59</v>
      </c>
      <c r="Q1000" t="s">
        <v>8318</v>
      </c>
      <c r="R1000" t="s">
        <v>8319</v>
      </c>
      <c r="S1000" s="14">
        <f t="shared" si="92"/>
        <v>40324.662511574075</v>
      </c>
      <c r="T1000" s="14">
        <f t="shared" si="93"/>
        <v>40391.125</v>
      </c>
      <c r="U1000">
        <f t="shared" si="94"/>
        <v>67</v>
      </c>
      <c r="V1000">
        <f t="shared" si="95"/>
        <v>2010</v>
      </c>
    </row>
    <row r="1001" spans="1:22" ht="60" x14ac:dyDescent="0.25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90"/>
        <v>115</v>
      </c>
      <c r="P1001">
        <f t="shared" si="91"/>
        <v>50</v>
      </c>
      <c r="Q1001" t="s">
        <v>8315</v>
      </c>
      <c r="R1001" t="s">
        <v>8316</v>
      </c>
      <c r="S1001" s="14">
        <f t="shared" si="92"/>
        <v>41881.453587962962</v>
      </c>
      <c r="T1001" s="14">
        <f t="shared" si="93"/>
        <v>41911.453587962962</v>
      </c>
      <c r="U1001">
        <f t="shared" si="94"/>
        <v>30</v>
      </c>
      <c r="V1001">
        <f t="shared" si="95"/>
        <v>2014</v>
      </c>
    </row>
    <row r="1002" spans="1:22" ht="60" x14ac:dyDescent="0.25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90"/>
        <v>115</v>
      </c>
      <c r="P1002">
        <f t="shared" si="91"/>
        <v>115</v>
      </c>
      <c r="Q1002" t="s">
        <v>8315</v>
      </c>
      <c r="R1002" t="s">
        <v>8336</v>
      </c>
      <c r="S1002" s="14">
        <f t="shared" si="92"/>
        <v>42531.980694444443</v>
      </c>
      <c r="T1002" s="14">
        <f t="shared" si="93"/>
        <v>42561.980694444443</v>
      </c>
      <c r="U1002">
        <f t="shared" si="94"/>
        <v>30</v>
      </c>
      <c r="V1002">
        <f t="shared" si="95"/>
        <v>2016</v>
      </c>
    </row>
    <row r="1003" spans="1:22" ht="60" x14ac:dyDescent="0.25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90"/>
        <v>115</v>
      </c>
      <c r="P1003">
        <f t="shared" si="91"/>
        <v>42.48</v>
      </c>
      <c r="Q1003" t="s">
        <v>8323</v>
      </c>
      <c r="R1003" t="s">
        <v>8324</v>
      </c>
      <c r="S1003" s="14">
        <f t="shared" si="92"/>
        <v>42505.955925925926</v>
      </c>
      <c r="T1003" s="14">
        <f t="shared" si="93"/>
        <v>42565.955925925926</v>
      </c>
      <c r="U1003">
        <f t="shared" si="94"/>
        <v>60</v>
      </c>
      <c r="V1003">
        <f t="shared" si="95"/>
        <v>2016</v>
      </c>
    </row>
    <row r="1004" spans="1:22" ht="30" x14ac:dyDescent="0.25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90"/>
        <v>115</v>
      </c>
      <c r="P1004">
        <f t="shared" si="91"/>
        <v>57.25</v>
      </c>
      <c r="Q1004" t="s">
        <v>8312</v>
      </c>
      <c r="R1004" t="s">
        <v>8329</v>
      </c>
      <c r="S1004" s="14">
        <f t="shared" si="92"/>
        <v>40920.904895833337</v>
      </c>
      <c r="T1004" s="14">
        <f t="shared" si="93"/>
        <v>40951.904895833337</v>
      </c>
      <c r="U1004">
        <f t="shared" si="94"/>
        <v>31</v>
      </c>
      <c r="V1004">
        <f t="shared" si="95"/>
        <v>2012</v>
      </c>
    </row>
    <row r="1005" spans="1:22" ht="60" x14ac:dyDescent="0.25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90"/>
        <v>115</v>
      </c>
      <c r="P1005">
        <f t="shared" si="91"/>
        <v>18.77</v>
      </c>
      <c r="Q1005" t="s">
        <v>8315</v>
      </c>
      <c r="R1005" t="s">
        <v>8316</v>
      </c>
      <c r="S1005" s="14">
        <f t="shared" si="92"/>
        <v>42103.535254629634</v>
      </c>
      <c r="T1005" s="14">
        <f t="shared" si="93"/>
        <v>42117.535254629634</v>
      </c>
      <c r="U1005">
        <f t="shared" si="94"/>
        <v>14</v>
      </c>
      <c r="V1005">
        <f t="shared" si="95"/>
        <v>2015</v>
      </c>
    </row>
    <row r="1006" spans="1:22" ht="60" x14ac:dyDescent="0.25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90"/>
        <v>115</v>
      </c>
      <c r="P1006">
        <f t="shared" si="91"/>
        <v>32.340000000000003</v>
      </c>
      <c r="Q1006" t="s">
        <v>8323</v>
      </c>
      <c r="R1006" t="s">
        <v>8324</v>
      </c>
      <c r="S1006" s="14">
        <f t="shared" si="92"/>
        <v>42772.776076388895</v>
      </c>
      <c r="T1006" s="14">
        <f t="shared" si="93"/>
        <v>42805.561805555553</v>
      </c>
      <c r="U1006">
        <f t="shared" si="94"/>
        <v>33</v>
      </c>
      <c r="V1006">
        <f t="shared" si="95"/>
        <v>2017</v>
      </c>
    </row>
    <row r="1007" spans="1:22" ht="60" x14ac:dyDescent="0.25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90"/>
        <v>115</v>
      </c>
      <c r="P1007">
        <f t="shared" si="91"/>
        <v>51</v>
      </c>
      <c r="Q1007" t="s">
        <v>8315</v>
      </c>
      <c r="R1007" t="s">
        <v>8316</v>
      </c>
      <c r="S1007" s="14">
        <f t="shared" si="92"/>
        <v>42294.808124999996</v>
      </c>
      <c r="T1007" s="14">
        <f t="shared" si="93"/>
        <v>42305.829166666663</v>
      </c>
      <c r="U1007">
        <f t="shared" si="94"/>
        <v>12</v>
      </c>
      <c r="V1007">
        <f t="shared" si="95"/>
        <v>2015</v>
      </c>
    </row>
    <row r="1008" spans="1:22" ht="60" x14ac:dyDescent="0.25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90"/>
        <v>114</v>
      </c>
      <c r="P1008">
        <f t="shared" si="91"/>
        <v>161.26</v>
      </c>
      <c r="Q1008" t="s">
        <v>8318</v>
      </c>
      <c r="R1008" t="s">
        <v>8330</v>
      </c>
      <c r="S1008" s="14">
        <f t="shared" si="92"/>
        <v>41261.767812500002</v>
      </c>
      <c r="T1008" s="14">
        <f t="shared" si="93"/>
        <v>41306.767812500002</v>
      </c>
      <c r="U1008">
        <f t="shared" si="94"/>
        <v>45</v>
      </c>
      <c r="V1008">
        <f t="shared" si="95"/>
        <v>2012</v>
      </c>
    </row>
    <row r="1009" spans="1:22" ht="45" x14ac:dyDescent="0.25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90"/>
        <v>114</v>
      </c>
      <c r="P1009">
        <f t="shared" si="91"/>
        <v>234.81</v>
      </c>
      <c r="Q1009" t="s">
        <v>8321</v>
      </c>
      <c r="R1009" t="s">
        <v>8331</v>
      </c>
      <c r="S1009" s="14">
        <f t="shared" si="92"/>
        <v>41946.029467592591</v>
      </c>
      <c r="T1009" s="14">
        <f t="shared" si="93"/>
        <v>41977.027083333334</v>
      </c>
      <c r="U1009">
        <f t="shared" si="94"/>
        <v>31</v>
      </c>
      <c r="V1009">
        <f t="shared" si="95"/>
        <v>2014</v>
      </c>
    </row>
    <row r="1010" spans="1:22" ht="45" x14ac:dyDescent="0.25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90"/>
        <v>114</v>
      </c>
      <c r="P1010">
        <f t="shared" si="91"/>
        <v>119.18</v>
      </c>
      <c r="Q1010" t="s">
        <v>8315</v>
      </c>
      <c r="R1010" t="s">
        <v>8316</v>
      </c>
      <c r="S1010" s="14">
        <f t="shared" si="92"/>
        <v>42480.078715277778</v>
      </c>
      <c r="T1010" s="14">
        <f t="shared" si="93"/>
        <v>42504.165972222225</v>
      </c>
      <c r="U1010">
        <f t="shared" si="94"/>
        <v>25</v>
      </c>
      <c r="V1010">
        <f t="shared" si="95"/>
        <v>2016</v>
      </c>
    </row>
    <row r="1011" spans="1:22" ht="60" x14ac:dyDescent="0.25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90"/>
        <v>114</v>
      </c>
      <c r="P1011">
        <f t="shared" si="91"/>
        <v>64.02</v>
      </c>
      <c r="Q1011" t="s">
        <v>8308</v>
      </c>
      <c r="R1011" t="s">
        <v>8309</v>
      </c>
      <c r="S1011" s="14">
        <f t="shared" si="92"/>
        <v>41731.520949074074</v>
      </c>
      <c r="T1011" s="14">
        <f t="shared" si="93"/>
        <v>41761.520949074074</v>
      </c>
      <c r="U1011">
        <f t="shared" si="94"/>
        <v>30</v>
      </c>
      <c r="V1011">
        <f t="shared" si="95"/>
        <v>2014</v>
      </c>
    </row>
    <row r="1012" spans="1:22" ht="30" x14ac:dyDescent="0.25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90"/>
        <v>114</v>
      </c>
      <c r="P1012">
        <f t="shared" si="91"/>
        <v>101.83</v>
      </c>
      <c r="Q1012" t="s">
        <v>8318</v>
      </c>
      <c r="R1012" t="s">
        <v>8330</v>
      </c>
      <c r="S1012" s="14">
        <f t="shared" si="92"/>
        <v>40675.71</v>
      </c>
      <c r="T1012" s="14">
        <f t="shared" si="93"/>
        <v>40695.207638888889</v>
      </c>
      <c r="U1012">
        <f t="shared" si="94"/>
        <v>20</v>
      </c>
      <c r="V1012">
        <f t="shared" si="95"/>
        <v>2011</v>
      </c>
    </row>
    <row r="1013" spans="1:22" ht="45" x14ac:dyDescent="0.25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90"/>
        <v>114</v>
      </c>
      <c r="P1013">
        <f t="shared" si="91"/>
        <v>108.01</v>
      </c>
      <c r="Q1013" t="s">
        <v>8318</v>
      </c>
      <c r="R1013" t="s">
        <v>8330</v>
      </c>
      <c r="S1013" s="14">
        <f t="shared" si="92"/>
        <v>41950.923576388886</v>
      </c>
      <c r="T1013" s="14">
        <f t="shared" si="93"/>
        <v>41984.207638888889</v>
      </c>
      <c r="U1013">
        <f t="shared" si="94"/>
        <v>34</v>
      </c>
      <c r="V1013">
        <f t="shared" si="95"/>
        <v>2014</v>
      </c>
    </row>
    <row r="1014" spans="1:22" ht="30" x14ac:dyDescent="0.25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90"/>
        <v>114</v>
      </c>
      <c r="P1014">
        <f t="shared" si="91"/>
        <v>68.11</v>
      </c>
      <c r="Q1014" t="s">
        <v>8310</v>
      </c>
      <c r="R1014" t="s">
        <v>8311</v>
      </c>
      <c r="S1014" s="14">
        <f t="shared" si="92"/>
        <v>42675.487291666665</v>
      </c>
      <c r="T1014" s="14">
        <f t="shared" si="93"/>
        <v>42706.291666666672</v>
      </c>
      <c r="U1014">
        <f t="shared" si="94"/>
        <v>31</v>
      </c>
      <c r="V1014">
        <f t="shared" si="95"/>
        <v>2016</v>
      </c>
    </row>
    <row r="1015" spans="1:22" ht="45" x14ac:dyDescent="0.25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90"/>
        <v>114</v>
      </c>
      <c r="P1015">
        <f t="shared" si="91"/>
        <v>103.22</v>
      </c>
      <c r="Q1015" t="s">
        <v>8318</v>
      </c>
      <c r="R1015" t="s">
        <v>8330</v>
      </c>
      <c r="S1015" s="14">
        <f t="shared" si="92"/>
        <v>42292.250787037032</v>
      </c>
      <c r="T1015" s="14">
        <f t="shared" si="93"/>
        <v>42322.292361111111</v>
      </c>
      <c r="U1015">
        <f t="shared" si="94"/>
        <v>31</v>
      </c>
      <c r="V1015">
        <f t="shared" si="95"/>
        <v>2015</v>
      </c>
    </row>
    <row r="1016" spans="1:22" ht="45" x14ac:dyDescent="0.25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90"/>
        <v>114</v>
      </c>
      <c r="P1016">
        <f t="shared" si="91"/>
        <v>72.06</v>
      </c>
      <c r="Q1016" t="s">
        <v>8312</v>
      </c>
      <c r="R1016" t="s">
        <v>8313</v>
      </c>
      <c r="S1016" s="14">
        <f t="shared" si="92"/>
        <v>42640.917939814812</v>
      </c>
      <c r="T1016" s="14">
        <f t="shared" si="93"/>
        <v>42670.888194444444</v>
      </c>
      <c r="U1016">
        <f t="shared" si="94"/>
        <v>30</v>
      </c>
      <c r="V1016">
        <f t="shared" si="95"/>
        <v>2016</v>
      </c>
    </row>
    <row r="1017" spans="1:22" ht="60" x14ac:dyDescent="0.25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90"/>
        <v>114</v>
      </c>
      <c r="P1017">
        <f t="shared" si="91"/>
        <v>88.77</v>
      </c>
      <c r="Q1017" t="s">
        <v>8315</v>
      </c>
      <c r="R1017" t="s">
        <v>8316</v>
      </c>
      <c r="S1017" s="14">
        <f t="shared" si="92"/>
        <v>42233.738564814819</v>
      </c>
      <c r="T1017" s="14">
        <f t="shared" si="93"/>
        <v>42263.738564814819</v>
      </c>
      <c r="U1017">
        <f t="shared" si="94"/>
        <v>30</v>
      </c>
      <c r="V1017">
        <f t="shared" si="95"/>
        <v>2015</v>
      </c>
    </row>
    <row r="1018" spans="1:22" ht="45" x14ac:dyDescent="0.25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90"/>
        <v>114</v>
      </c>
      <c r="P1018">
        <f t="shared" si="91"/>
        <v>67.13</v>
      </c>
      <c r="Q1018" t="s">
        <v>8312</v>
      </c>
      <c r="R1018" t="s">
        <v>8313</v>
      </c>
      <c r="S1018" s="14">
        <f t="shared" si="92"/>
        <v>40845.050879629627</v>
      </c>
      <c r="T1018" s="14">
        <f t="shared" si="93"/>
        <v>40890.092546296299</v>
      </c>
      <c r="U1018">
        <f t="shared" si="94"/>
        <v>46</v>
      </c>
      <c r="V1018">
        <f t="shared" si="95"/>
        <v>2011</v>
      </c>
    </row>
    <row r="1019" spans="1:22" ht="60" x14ac:dyDescent="0.25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90"/>
        <v>114</v>
      </c>
      <c r="P1019">
        <f t="shared" si="91"/>
        <v>89.67</v>
      </c>
      <c r="Q1019" t="s">
        <v>8323</v>
      </c>
      <c r="R1019" t="s">
        <v>8324</v>
      </c>
      <c r="S1019" s="14">
        <f t="shared" si="92"/>
        <v>42690.259699074071</v>
      </c>
      <c r="T1019" s="14">
        <f t="shared" si="93"/>
        <v>42726.083333333328</v>
      </c>
      <c r="U1019">
        <f t="shared" si="94"/>
        <v>36</v>
      </c>
      <c r="V1019">
        <f t="shared" si="95"/>
        <v>2016</v>
      </c>
    </row>
    <row r="1020" spans="1:22" ht="60" x14ac:dyDescent="0.25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90"/>
        <v>114</v>
      </c>
      <c r="P1020">
        <f t="shared" si="91"/>
        <v>55.8</v>
      </c>
      <c r="Q1020" t="s">
        <v>8312</v>
      </c>
      <c r="R1020" t="s">
        <v>8325</v>
      </c>
      <c r="S1020" s="14">
        <f t="shared" si="92"/>
        <v>41548.747418981482</v>
      </c>
      <c r="T1020" s="14">
        <f t="shared" si="93"/>
        <v>41582.041666666664</v>
      </c>
      <c r="U1020">
        <f t="shared" si="94"/>
        <v>34</v>
      </c>
      <c r="V1020">
        <f t="shared" si="95"/>
        <v>2013</v>
      </c>
    </row>
    <row r="1021" spans="1:22" ht="60" x14ac:dyDescent="0.25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90"/>
        <v>114</v>
      </c>
      <c r="P1021">
        <f t="shared" si="91"/>
        <v>105.21</v>
      </c>
      <c r="Q1021" t="s">
        <v>8315</v>
      </c>
      <c r="R1021" t="s">
        <v>8316</v>
      </c>
      <c r="S1021" s="14">
        <f t="shared" si="92"/>
        <v>42431.102534722217</v>
      </c>
      <c r="T1021" s="14">
        <f t="shared" si="93"/>
        <v>42461.06086805556</v>
      </c>
      <c r="U1021">
        <f t="shared" si="94"/>
        <v>30</v>
      </c>
      <c r="V1021">
        <f t="shared" si="95"/>
        <v>2016</v>
      </c>
    </row>
    <row r="1022" spans="1:22" ht="45" x14ac:dyDescent="0.25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90"/>
        <v>114</v>
      </c>
      <c r="P1022">
        <f t="shared" si="91"/>
        <v>63.48</v>
      </c>
      <c r="Q1022" t="s">
        <v>8312</v>
      </c>
      <c r="R1022" t="s">
        <v>8313</v>
      </c>
      <c r="S1022" s="14">
        <f t="shared" si="92"/>
        <v>42292.002893518518</v>
      </c>
      <c r="T1022" s="14">
        <f t="shared" si="93"/>
        <v>42322.044560185182</v>
      </c>
      <c r="U1022">
        <f t="shared" si="94"/>
        <v>31</v>
      </c>
      <c r="V1022">
        <f t="shared" si="95"/>
        <v>2015</v>
      </c>
    </row>
    <row r="1023" spans="1:22" ht="30" x14ac:dyDescent="0.25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90"/>
        <v>114</v>
      </c>
      <c r="P1023">
        <f t="shared" si="91"/>
        <v>82.61</v>
      </c>
      <c r="Q1023" t="s">
        <v>8315</v>
      </c>
      <c r="R1023" t="s">
        <v>8316</v>
      </c>
      <c r="S1023" s="14">
        <f t="shared" si="92"/>
        <v>41447.839722222219</v>
      </c>
      <c r="T1023" s="14">
        <f t="shared" si="93"/>
        <v>41477.839722222219</v>
      </c>
      <c r="U1023">
        <f t="shared" si="94"/>
        <v>30</v>
      </c>
      <c r="V1023">
        <f t="shared" si="95"/>
        <v>2013</v>
      </c>
    </row>
    <row r="1024" spans="1:22" ht="45" x14ac:dyDescent="0.25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90"/>
        <v>114</v>
      </c>
      <c r="P1024">
        <f t="shared" si="91"/>
        <v>80.23</v>
      </c>
      <c r="Q1024" t="s">
        <v>8315</v>
      </c>
      <c r="R1024" t="s">
        <v>8316</v>
      </c>
      <c r="S1024" s="14">
        <f t="shared" si="92"/>
        <v>42042.197824074072</v>
      </c>
      <c r="T1024" s="14">
        <f t="shared" si="93"/>
        <v>42072.156157407408</v>
      </c>
      <c r="U1024">
        <f t="shared" si="94"/>
        <v>30</v>
      </c>
      <c r="V1024">
        <f t="shared" si="95"/>
        <v>2015</v>
      </c>
    </row>
    <row r="1025" spans="1:22" ht="45" x14ac:dyDescent="0.25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90"/>
        <v>114</v>
      </c>
      <c r="P1025">
        <f t="shared" si="91"/>
        <v>77.34</v>
      </c>
      <c r="Q1025" t="s">
        <v>8315</v>
      </c>
      <c r="R1025" t="s">
        <v>8316</v>
      </c>
      <c r="S1025" s="14">
        <f t="shared" si="92"/>
        <v>41375.702210648145</v>
      </c>
      <c r="T1025" s="14">
        <f t="shared" si="93"/>
        <v>41400.702210648145</v>
      </c>
      <c r="U1025">
        <f t="shared" si="94"/>
        <v>25</v>
      </c>
      <c r="V1025">
        <f t="shared" si="95"/>
        <v>2013</v>
      </c>
    </row>
    <row r="1026" spans="1:22" ht="45" x14ac:dyDescent="0.25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96">ROUND(E1026/D1026*100,0)</f>
        <v>114</v>
      </c>
      <c r="P1026">
        <f t="shared" si="91"/>
        <v>56.83</v>
      </c>
      <c r="Q1026" t="s">
        <v>8315</v>
      </c>
      <c r="R1026" t="s">
        <v>8316</v>
      </c>
      <c r="S1026" s="14">
        <f t="shared" si="92"/>
        <v>42581.397546296299</v>
      </c>
      <c r="T1026" s="14">
        <f t="shared" si="93"/>
        <v>42638.958333333328</v>
      </c>
      <c r="U1026">
        <f t="shared" si="94"/>
        <v>58</v>
      </c>
      <c r="V1026">
        <f t="shared" si="95"/>
        <v>2016</v>
      </c>
    </row>
    <row r="1027" spans="1:22" ht="45" x14ac:dyDescent="0.25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96"/>
        <v>114</v>
      </c>
      <c r="P1027">
        <f t="shared" ref="P1027:P1090" si="97">IFERROR(ROUND(E1027/L1027,2),0)</f>
        <v>39.869999999999997</v>
      </c>
      <c r="Q1027" t="s">
        <v>8315</v>
      </c>
      <c r="R1027" t="s">
        <v>8316</v>
      </c>
      <c r="S1027" s="14">
        <f t="shared" ref="S1027:S1090" si="98">+(((J1027/60)/60)/24)+DATE(1970,1,1)</f>
        <v>41914.295104166667</v>
      </c>
      <c r="T1027" s="14">
        <f t="shared" ref="T1027:T1090" si="99">+(((I1027/60)/60)/24)+DATE(1970,1,1)</f>
        <v>41948.536111111112</v>
      </c>
      <c r="U1027">
        <f t="shared" ref="U1027:U1090" si="100">CEILING(T1027-S1027,1)</f>
        <v>35</v>
      </c>
      <c r="V1027">
        <f t="shared" ref="V1027:V1090" si="101">YEAR(S1027)</f>
        <v>2014</v>
      </c>
    </row>
    <row r="1028" spans="1:22" ht="60" x14ac:dyDescent="0.25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96"/>
        <v>114</v>
      </c>
      <c r="P1028">
        <f t="shared" si="97"/>
        <v>47.4</v>
      </c>
      <c r="Q1028" t="s">
        <v>8318</v>
      </c>
      <c r="R1028" t="s">
        <v>8330</v>
      </c>
      <c r="S1028" s="14">
        <f t="shared" si="98"/>
        <v>40213.323599537034</v>
      </c>
      <c r="T1028" s="14">
        <f t="shared" si="99"/>
        <v>40253.29583333333</v>
      </c>
      <c r="U1028">
        <f t="shared" si="100"/>
        <v>40</v>
      </c>
      <c r="V1028">
        <f t="shared" si="101"/>
        <v>2010</v>
      </c>
    </row>
    <row r="1029" spans="1:22" ht="60" x14ac:dyDescent="0.25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96"/>
        <v>114</v>
      </c>
      <c r="P1029">
        <f t="shared" si="97"/>
        <v>69.790000000000006</v>
      </c>
      <c r="Q1029" t="s">
        <v>8318</v>
      </c>
      <c r="R1029" t="s">
        <v>8319</v>
      </c>
      <c r="S1029" s="14">
        <f t="shared" si="98"/>
        <v>40595.497164351851</v>
      </c>
      <c r="T1029" s="14">
        <f t="shared" si="99"/>
        <v>40641.455497685187</v>
      </c>
      <c r="U1029">
        <f t="shared" si="100"/>
        <v>46</v>
      </c>
      <c r="V1029">
        <f t="shared" si="101"/>
        <v>2011</v>
      </c>
    </row>
    <row r="1030" spans="1:22" ht="45" x14ac:dyDescent="0.25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96"/>
        <v>114</v>
      </c>
      <c r="P1030">
        <f t="shared" si="97"/>
        <v>50.69</v>
      </c>
      <c r="Q1030" t="s">
        <v>8312</v>
      </c>
      <c r="R1030" t="s">
        <v>8313</v>
      </c>
      <c r="S1030" s="14">
        <f t="shared" si="98"/>
        <v>41666.842824074076</v>
      </c>
      <c r="T1030" s="14">
        <f t="shared" si="99"/>
        <v>41696.842824074076</v>
      </c>
      <c r="U1030">
        <f t="shared" si="100"/>
        <v>30</v>
      </c>
      <c r="V1030">
        <f t="shared" si="101"/>
        <v>2014</v>
      </c>
    </row>
    <row r="1031" spans="1:22" ht="75" x14ac:dyDescent="0.25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96"/>
        <v>114</v>
      </c>
      <c r="P1031">
        <f t="shared" si="97"/>
        <v>104</v>
      </c>
      <c r="Q1031" t="s">
        <v>8312</v>
      </c>
      <c r="R1031" t="s">
        <v>8329</v>
      </c>
      <c r="S1031" s="14">
        <f t="shared" si="98"/>
        <v>41626.761053240742</v>
      </c>
      <c r="T1031" s="14">
        <f t="shared" si="99"/>
        <v>41654.814583333333</v>
      </c>
      <c r="U1031">
        <f t="shared" si="100"/>
        <v>29</v>
      </c>
      <c r="V1031">
        <f t="shared" si="101"/>
        <v>2013</v>
      </c>
    </row>
    <row r="1032" spans="1:22" ht="60" x14ac:dyDescent="0.25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96"/>
        <v>114</v>
      </c>
      <c r="P1032">
        <f t="shared" si="97"/>
        <v>113.57</v>
      </c>
      <c r="Q1032" t="s">
        <v>8315</v>
      </c>
      <c r="R1032" t="s">
        <v>8316</v>
      </c>
      <c r="S1032" s="14">
        <f t="shared" si="98"/>
        <v>42026.88118055556</v>
      </c>
      <c r="T1032" s="14">
        <f t="shared" si="99"/>
        <v>42086.093055555553</v>
      </c>
      <c r="U1032">
        <f t="shared" si="100"/>
        <v>60</v>
      </c>
      <c r="V1032">
        <f t="shared" si="101"/>
        <v>2015</v>
      </c>
    </row>
    <row r="1033" spans="1:22" ht="60" x14ac:dyDescent="0.25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96"/>
        <v>114</v>
      </c>
      <c r="P1033">
        <f t="shared" si="97"/>
        <v>64.91</v>
      </c>
      <c r="Q1033" t="s">
        <v>8315</v>
      </c>
      <c r="R1033" t="s">
        <v>8316</v>
      </c>
      <c r="S1033" s="14">
        <f t="shared" si="98"/>
        <v>42506.760405092587</v>
      </c>
      <c r="T1033" s="14">
        <f t="shared" si="99"/>
        <v>42536.760405092587</v>
      </c>
      <c r="U1033">
        <f t="shared" si="100"/>
        <v>30</v>
      </c>
      <c r="V1033">
        <f t="shared" si="101"/>
        <v>2016</v>
      </c>
    </row>
    <row r="1034" spans="1:22" ht="45" x14ac:dyDescent="0.25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96"/>
        <v>114</v>
      </c>
      <c r="P1034">
        <f t="shared" si="97"/>
        <v>27.32</v>
      </c>
      <c r="Q1034" t="s">
        <v>8312</v>
      </c>
      <c r="R1034" t="s">
        <v>8313</v>
      </c>
      <c r="S1034" s="14">
        <f t="shared" si="98"/>
        <v>42401.154930555553</v>
      </c>
      <c r="T1034" s="14">
        <f t="shared" si="99"/>
        <v>42432.154930555553</v>
      </c>
      <c r="U1034">
        <f t="shared" si="100"/>
        <v>31</v>
      </c>
      <c r="V1034">
        <f t="shared" si="101"/>
        <v>2016</v>
      </c>
    </row>
    <row r="1035" spans="1:22" ht="45" x14ac:dyDescent="0.25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96"/>
        <v>114</v>
      </c>
      <c r="P1035">
        <f t="shared" si="97"/>
        <v>87.96</v>
      </c>
      <c r="Q1035" t="s">
        <v>8315</v>
      </c>
      <c r="R1035" t="s">
        <v>8316</v>
      </c>
      <c r="S1035" s="14">
        <f t="shared" si="98"/>
        <v>41976.331979166673</v>
      </c>
      <c r="T1035" s="14">
        <f t="shared" si="99"/>
        <v>42004.291666666672</v>
      </c>
      <c r="U1035">
        <f t="shared" si="100"/>
        <v>28</v>
      </c>
      <c r="V1035">
        <f t="shared" si="101"/>
        <v>2014</v>
      </c>
    </row>
    <row r="1036" spans="1:22" ht="60" x14ac:dyDescent="0.25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96"/>
        <v>114</v>
      </c>
      <c r="P1036">
        <f t="shared" si="97"/>
        <v>36.770000000000003</v>
      </c>
      <c r="Q1036" t="s">
        <v>8308</v>
      </c>
      <c r="R1036" t="s">
        <v>8317</v>
      </c>
      <c r="S1036" s="14">
        <f t="shared" si="98"/>
        <v>42692.256550925929</v>
      </c>
      <c r="T1036" s="14">
        <f t="shared" si="99"/>
        <v>42706.256550925929</v>
      </c>
      <c r="U1036">
        <f t="shared" si="100"/>
        <v>14</v>
      </c>
      <c r="V1036">
        <f t="shared" si="101"/>
        <v>2016</v>
      </c>
    </row>
    <row r="1037" spans="1:22" ht="45" x14ac:dyDescent="0.25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96"/>
        <v>114</v>
      </c>
      <c r="P1037">
        <f t="shared" si="97"/>
        <v>35.47</v>
      </c>
      <c r="Q1037" t="s">
        <v>8318</v>
      </c>
      <c r="R1037" t="s">
        <v>8319</v>
      </c>
      <c r="S1037" s="14">
        <f t="shared" si="98"/>
        <v>41612.912187499998</v>
      </c>
      <c r="T1037" s="14">
        <f t="shared" si="99"/>
        <v>41636.207638888889</v>
      </c>
      <c r="U1037">
        <f t="shared" si="100"/>
        <v>24</v>
      </c>
      <c r="V1037">
        <f t="shared" si="101"/>
        <v>2013</v>
      </c>
    </row>
    <row r="1038" spans="1:22" ht="45" x14ac:dyDescent="0.25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96"/>
        <v>114</v>
      </c>
      <c r="P1038">
        <f t="shared" si="97"/>
        <v>74.349999999999994</v>
      </c>
      <c r="Q1038" t="s">
        <v>8315</v>
      </c>
      <c r="R1038" t="s">
        <v>8316</v>
      </c>
      <c r="S1038" s="14">
        <f t="shared" si="98"/>
        <v>42192.591944444444</v>
      </c>
      <c r="T1038" s="14">
        <f t="shared" si="99"/>
        <v>42223.708333333328</v>
      </c>
      <c r="U1038">
        <f t="shared" si="100"/>
        <v>32</v>
      </c>
      <c r="V1038">
        <f t="shared" si="101"/>
        <v>2015</v>
      </c>
    </row>
    <row r="1039" spans="1:22" ht="60" x14ac:dyDescent="0.25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96"/>
        <v>114</v>
      </c>
      <c r="P1039">
        <f t="shared" si="97"/>
        <v>80.59</v>
      </c>
      <c r="Q1039" t="s">
        <v>8312</v>
      </c>
      <c r="R1039" t="s">
        <v>8313</v>
      </c>
      <c r="S1039" s="14">
        <f t="shared" si="98"/>
        <v>41549.627615740741</v>
      </c>
      <c r="T1039" s="14">
        <f t="shared" si="99"/>
        <v>41579.627615740741</v>
      </c>
      <c r="U1039">
        <f t="shared" si="100"/>
        <v>30</v>
      </c>
      <c r="V1039">
        <f t="shared" si="101"/>
        <v>2013</v>
      </c>
    </row>
    <row r="1040" spans="1:22" ht="60" x14ac:dyDescent="0.25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96"/>
        <v>114</v>
      </c>
      <c r="P1040">
        <f t="shared" si="97"/>
        <v>29.02</v>
      </c>
      <c r="Q1040" t="s">
        <v>8312</v>
      </c>
      <c r="R1040" t="s">
        <v>8329</v>
      </c>
      <c r="S1040" s="14">
        <f t="shared" si="98"/>
        <v>40557.429733796293</v>
      </c>
      <c r="T1040" s="14">
        <f t="shared" si="99"/>
        <v>40582.429733796293</v>
      </c>
      <c r="U1040">
        <f t="shared" si="100"/>
        <v>25</v>
      </c>
      <c r="V1040">
        <f t="shared" si="101"/>
        <v>2011</v>
      </c>
    </row>
    <row r="1041" spans="1:22" ht="45" x14ac:dyDescent="0.25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96"/>
        <v>114</v>
      </c>
      <c r="P1041">
        <f t="shared" si="97"/>
        <v>65.84</v>
      </c>
      <c r="Q1041" t="s">
        <v>8312</v>
      </c>
      <c r="R1041" t="s">
        <v>8329</v>
      </c>
      <c r="S1041" s="14">
        <f t="shared" si="98"/>
        <v>40970.750034722223</v>
      </c>
      <c r="T1041" s="14">
        <f t="shared" si="99"/>
        <v>41030.708368055559</v>
      </c>
      <c r="U1041">
        <f t="shared" si="100"/>
        <v>60</v>
      </c>
      <c r="V1041">
        <f t="shared" si="101"/>
        <v>2012</v>
      </c>
    </row>
    <row r="1042" spans="1:22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96"/>
        <v>114</v>
      </c>
      <c r="P1042">
        <f t="shared" si="97"/>
        <v>37.96</v>
      </c>
      <c r="Q1042" t="s">
        <v>8315</v>
      </c>
      <c r="R1042" t="s">
        <v>8316</v>
      </c>
      <c r="S1042" s="14">
        <f t="shared" si="98"/>
        <v>42026.176180555558</v>
      </c>
      <c r="T1042" s="14">
        <f t="shared" si="99"/>
        <v>42064.207638888889</v>
      </c>
      <c r="U1042">
        <f t="shared" si="100"/>
        <v>39</v>
      </c>
      <c r="V1042">
        <f t="shared" si="101"/>
        <v>2015</v>
      </c>
    </row>
    <row r="1043" spans="1:22" ht="60" x14ac:dyDescent="0.25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96"/>
        <v>114</v>
      </c>
      <c r="P1043">
        <f t="shared" si="97"/>
        <v>40.71</v>
      </c>
      <c r="Q1043" t="s">
        <v>8315</v>
      </c>
      <c r="R1043" t="s">
        <v>8316</v>
      </c>
      <c r="S1043" s="14">
        <f t="shared" si="98"/>
        <v>42232.702546296292</v>
      </c>
      <c r="T1043" s="14">
        <f t="shared" si="99"/>
        <v>42264.165972222225</v>
      </c>
      <c r="U1043">
        <f t="shared" si="100"/>
        <v>32</v>
      </c>
      <c r="V1043">
        <f t="shared" si="101"/>
        <v>2015</v>
      </c>
    </row>
    <row r="1044" spans="1:22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96"/>
        <v>114</v>
      </c>
      <c r="P1044">
        <f t="shared" si="97"/>
        <v>27.14</v>
      </c>
      <c r="Q1044" t="s">
        <v>8315</v>
      </c>
      <c r="R1044" t="s">
        <v>8316</v>
      </c>
      <c r="S1044" s="14">
        <f t="shared" si="98"/>
        <v>41779.724224537036</v>
      </c>
      <c r="T1044" s="14">
        <f t="shared" si="99"/>
        <v>41805.666666666664</v>
      </c>
      <c r="U1044">
        <f t="shared" si="100"/>
        <v>26</v>
      </c>
      <c r="V1044">
        <f t="shared" si="101"/>
        <v>2014</v>
      </c>
    </row>
    <row r="1045" spans="1:22" ht="45" x14ac:dyDescent="0.25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96"/>
        <v>113</v>
      </c>
      <c r="P1045">
        <f t="shared" si="97"/>
        <v>147.16999999999999</v>
      </c>
      <c r="Q1045" t="s">
        <v>8318</v>
      </c>
      <c r="R1045" t="s">
        <v>8330</v>
      </c>
      <c r="S1045" s="14">
        <f t="shared" si="98"/>
        <v>42775.314884259264</v>
      </c>
      <c r="T1045" s="14">
        <f t="shared" si="99"/>
        <v>42808.956250000003</v>
      </c>
      <c r="U1045">
        <f t="shared" si="100"/>
        <v>34</v>
      </c>
      <c r="V1045">
        <f t="shared" si="101"/>
        <v>2017</v>
      </c>
    </row>
    <row r="1046" spans="1:22" ht="60" x14ac:dyDescent="0.25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96"/>
        <v>113</v>
      </c>
      <c r="P1046">
        <f t="shared" si="97"/>
        <v>203.63</v>
      </c>
      <c r="Q1046" t="s">
        <v>8318</v>
      </c>
      <c r="R1046" t="s">
        <v>8330</v>
      </c>
      <c r="S1046" s="14">
        <f t="shared" si="98"/>
        <v>42263.680289351847</v>
      </c>
      <c r="T1046" s="14">
        <f t="shared" si="99"/>
        <v>42305.333333333328</v>
      </c>
      <c r="U1046">
        <f t="shared" si="100"/>
        <v>42</v>
      </c>
      <c r="V1046">
        <f t="shared" si="101"/>
        <v>2015</v>
      </c>
    </row>
    <row r="1047" spans="1:22" ht="75" x14ac:dyDescent="0.25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96"/>
        <v>113</v>
      </c>
      <c r="P1047">
        <f t="shared" si="97"/>
        <v>89.31</v>
      </c>
      <c r="Q1047" t="s">
        <v>8315</v>
      </c>
      <c r="R1047" t="s">
        <v>8328</v>
      </c>
      <c r="S1047" s="14">
        <f t="shared" si="98"/>
        <v>42644.535358796296</v>
      </c>
      <c r="T1047" s="14">
        <f t="shared" si="99"/>
        <v>42675.165972222225</v>
      </c>
      <c r="U1047">
        <f t="shared" si="100"/>
        <v>31</v>
      </c>
      <c r="V1047">
        <f t="shared" si="101"/>
        <v>2016</v>
      </c>
    </row>
    <row r="1048" spans="1:22" ht="60" x14ac:dyDescent="0.25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96"/>
        <v>113</v>
      </c>
      <c r="P1048">
        <f t="shared" si="97"/>
        <v>162.91</v>
      </c>
      <c r="Q1048" t="s">
        <v>8315</v>
      </c>
      <c r="R1048" t="s">
        <v>8328</v>
      </c>
      <c r="S1048" s="14">
        <f t="shared" si="98"/>
        <v>41928.881064814814</v>
      </c>
      <c r="T1048" s="14">
        <f t="shared" si="99"/>
        <v>41958.922731481478</v>
      </c>
      <c r="U1048">
        <f t="shared" si="100"/>
        <v>31</v>
      </c>
      <c r="V1048">
        <f t="shared" si="101"/>
        <v>2014</v>
      </c>
    </row>
    <row r="1049" spans="1:22" ht="60" x14ac:dyDescent="0.25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96"/>
        <v>113</v>
      </c>
      <c r="P1049">
        <f t="shared" si="97"/>
        <v>109.04</v>
      </c>
      <c r="Q1049" t="s">
        <v>8318</v>
      </c>
      <c r="R1049" t="s">
        <v>8330</v>
      </c>
      <c r="S1049" s="14">
        <f t="shared" si="98"/>
        <v>41949.697962962964</v>
      </c>
      <c r="T1049" s="14">
        <f t="shared" si="99"/>
        <v>41994.697962962964</v>
      </c>
      <c r="U1049">
        <f t="shared" si="100"/>
        <v>45</v>
      </c>
      <c r="V1049">
        <f t="shared" si="101"/>
        <v>2014</v>
      </c>
    </row>
    <row r="1050" spans="1:22" ht="60" x14ac:dyDescent="0.25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96"/>
        <v>113</v>
      </c>
      <c r="P1050">
        <f t="shared" si="97"/>
        <v>50.76</v>
      </c>
      <c r="Q1050" t="s">
        <v>8315</v>
      </c>
      <c r="R1050" t="s">
        <v>8328</v>
      </c>
      <c r="S1050" s="14">
        <f t="shared" si="98"/>
        <v>41920.123611111114</v>
      </c>
      <c r="T1050" s="14">
        <f t="shared" si="99"/>
        <v>41948.208333333336</v>
      </c>
      <c r="U1050">
        <f t="shared" si="100"/>
        <v>29</v>
      </c>
      <c r="V1050">
        <f t="shared" si="101"/>
        <v>2014</v>
      </c>
    </row>
    <row r="1051" spans="1:22" ht="45" x14ac:dyDescent="0.25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96"/>
        <v>113</v>
      </c>
      <c r="P1051">
        <f t="shared" si="97"/>
        <v>109.96</v>
      </c>
      <c r="Q1051" t="s">
        <v>8312</v>
      </c>
      <c r="R1051" t="s">
        <v>8334</v>
      </c>
      <c r="S1051" s="14">
        <f t="shared" si="98"/>
        <v>41298.509965277779</v>
      </c>
      <c r="T1051" s="14">
        <f t="shared" si="99"/>
        <v>41329.207638888889</v>
      </c>
      <c r="U1051">
        <f t="shared" si="100"/>
        <v>31</v>
      </c>
      <c r="V1051">
        <f t="shared" si="101"/>
        <v>2013</v>
      </c>
    </row>
    <row r="1052" spans="1:22" ht="45" x14ac:dyDescent="0.25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96"/>
        <v>113</v>
      </c>
      <c r="P1052">
        <f t="shared" si="97"/>
        <v>73.02</v>
      </c>
      <c r="Q1052" t="s">
        <v>8318</v>
      </c>
      <c r="R1052" t="s">
        <v>8330</v>
      </c>
      <c r="S1052" s="14">
        <f t="shared" si="98"/>
        <v>40862.492939814816</v>
      </c>
      <c r="T1052" s="14">
        <f t="shared" si="99"/>
        <v>40897.492939814816</v>
      </c>
      <c r="U1052">
        <f t="shared" si="100"/>
        <v>35</v>
      </c>
      <c r="V1052">
        <f t="shared" si="101"/>
        <v>2011</v>
      </c>
    </row>
    <row r="1053" spans="1:22" ht="60" x14ac:dyDescent="0.25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96"/>
        <v>113</v>
      </c>
      <c r="P1053">
        <f t="shared" si="97"/>
        <v>48.05</v>
      </c>
      <c r="Q1053" t="s">
        <v>8318</v>
      </c>
      <c r="R1053" t="s">
        <v>8330</v>
      </c>
      <c r="S1053" s="14">
        <f t="shared" si="98"/>
        <v>40332.923842592594</v>
      </c>
      <c r="T1053" s="14">
        <f t="shared" si="99"/>
        <v>40412.736111111109</v>
      </c>
      <c r="U1053">
        <f t="shared" si="100"/>
        <v>80</v>
      </c>
      <c r="V1053">
        <f t="shared" si="101"/>
        <v>2010</v>
      </c>
    </row>
    <row r="1054" spans="1:22" ht="60" x14ac:dyDescent="0.25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96"/>
        <v>113</v>
      </c>
      <c r="P1054">
        <f t="shared" si="97"/>
        <v>107.32</v>
      </c>
      <c r="Q1054" t="s">
        <v>8310</v>
      </c>
      <c r="R1054" t="s">
        <v>8311</v>
      </c>
      <c r="S1054" s="14">
        <f t="shared" si="98"/>
        <v>42296.631331018521</v>
      </c>
      <c r="T1054" s="14">
        <f t="shared" si="99"/>
        <v>42326.672997685186</v>
      </c>
      <c r="U1054">
        <f t="shared" si="100"/>
        <v>31</v>
      </c>
      <c r="V1054">
        <f t="shared" si="101"/>
        <v>2015</v>
      </c>
    </row>
    <row r="1055" spans="1:22" ht="45" x14ac:dyDescent="0.25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96"/>
        <v>113</v>
      </c>
      <c r="P1055">
        <f t="shared" si="97"/>
        <v>50.22</v>
      </c>
      <c r="Q1055" t="s">
        <v>8308</v>
      </c>
      <c r="R1055" t="s">
        <v>8309</v>
      </c>
      <c r="S1055" s="14">
        <f t="shared" si="98"/>
        <v>40765.876886574071</v>
      </c>
      <c r="T1055" s="14">
        <f t="shared" si="99"/>
        <v>40795.876886574071</v>
      </c>
      <c r="U1055">
        <f t="shared" si="100"/>
        <v>30</v>
      </c>
      <c r="V1055">
        <f t="shared" si="101"/>
        <v>2011</v>
      </c>
    </row>
    <row r="1056" spans="1:22" ht="60" x14ac:dyDescent="0.25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96"/>
        <v>113</v>
      </c>
      <c r="P1056">
        <f t="shared" si="97"/>
        <v>74.22</v>
      </c>
      <c r="Q1056" t="s">
        <v>8315</v>
      </c>
      <c r="R1056" t="s">
        <v>8336</v>
      </c>
      <c r="S1056" s="14">
        <f t="shared" si="98"/>
        <v>41820.776412037041</v>
      </c>
      <c r="T1056" s="14">
        <f t="shared" si="99"/>
        <v>41850.776412037041</v>
      </c>
      <c r="U1056">
        <f t="shared" si="100"/>
        <v>30</v>
      </c>
      <c r="V1056">
        <f t="shared" si="101"/>
        <v>2014</v>
      </c>
    </row>
    <row r="1057" spans="1:22" ht="60" x14ac:dyDescent="0.25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96"/>
        <v>113</v>
      </c>
      <c r="P1057">
        <f t="shared" si="97"/>
        <v>64.27</v>
      </c>
      <c r="Q1057" t="s">
        <v>8315</v>
      </c>
      <c r="R1057" t="s">
        <v>8316</v>
      </c>
      <c r="S1057" s="14">
        <f t="shared" si="98"/>
        <v>40970.875671296293</v>
      </c>
      <c r="T1057" s="14">
        <f t="shared" si="99"/>
        <v>41000.834004629629</v>
      </c>
      <c r="U1057">
        <f t="shared" si="100"/>
        <v>30</v>
      </c>
      <c r="V1057">
        <f t="shared" si="101"/>
        <v>2012</v>
      </c>
    </row>
    <row r="1058" spans="1:22" ht="60" x14ac:dyDescent="0.25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96"/>
        <v>113</v>
      </c>
      <c r="P1058">
        <f t="shared" si="97"/>
        <v>83.43</v>
      </c>
      <c r="Q1058" t="s">
        <v>8315</v>
      </c>
      <c r="R1058" t="s">
        <v>8316</v>
      </c>
      <c r="S1058" s="14">
        <f t="shared" si="98"/>
        <v>41866.025347222225</v>
      </c>
      <c r="T1058" s="14">
        <f t="shared" si="99"/>
        <v>41883.665972222225</v>
      </c>
      <c r="U1058">
        <f t="shared" si="100"/>
        <v>18</v>
      </c>
      <c r="V1058">
        <f t="shared" si="101"/>
        <v>2014</v>
      </c>
    </row>
    <row r="1059" spans="1:22" ht="45" x14ac:dyDescent="0.25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96"/>
        <v>113</v>
      </c>
      <c r="P1059">
        <f t="shared" si="97"/>
        <v>107</v>
      </c>
      <c r="Q1059" t="s">
        <v>8315</v>
      </c>
      <c r="R1059" t="s">
        <v>8316</v>
      </c>
      <c r="S1059" s="14">
        <f t="shared" si="98"/>
        <v>42016.050451388888</v>
      </c>
      <c r="T1059" s="14">
        <f t="shared" si="99"/>
        <v>42046.708333333328</v>
      </c>
      <c r="U1059">
        <f t="shared" si="100"/>
        <v>31</v>
      </c>
      <c r="V1059">
        <f t="shared" si="101"/>
        <v>2015</v>
      </c>
    </row>
    <row r="1060" spans="1:22" ht="45" x14ac:dyDescent="0.25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96"/>
        <v>113</v>
      </c>
      <c r="P1060">
        <f t="shared" si="97"/>
        <v>68.25</v>
      </c>
      <c r="Q1060" t="s">
        <v>8315</v>
      </c>
      <c r="R1060" t="s">
        <v>8316</v>
      </c>
      <c r="S1060" s="14">
        <f t="shared" si="98"/>
        <v>42054.74418981481</v>
      </c>
      <c r="T1060" s="14">
        <f t="shared" si="99"/>
        <v>42100.166666666672</v>
      </c>
      <c r="U1060">
        <f t="shared" si="100"/>
        <v>46</v>
      </c>
      <c r="V1060">
        <f t="shared" si="101"/>
        <v>2015</v>
      </c>
    </row>
    <row r="1061" spans="1:22" ht="45" x14ac:dyDescent="0.25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96"/>
        <v>113</v>
      </c>
      <c r="P1061">
        <f t="shared" si="97"/>
        <v>144.91</v>
      </c>
      <c r="Q1061" t="s">
        <v>8318</v>
      </c>
      <c r="R1061" t="s">
        <v>8319</v>
      </c>
      <c r="S1061" s="14">
        <f t="shared" si="98"/>
        <v>40723.053657407407</v>
      </c>
      <c r="T1061" s="14">
        <f t="shared" si="99"/>
        <v>40753.053657407407</v>
      </c>
      <c r="U1061">
        <f t="shared" si="100"/>
        <v>30</v>
      </c>
      <c r="V1061">
        <f t="shared" si="101"/>
        <v>2011</v>
      </c>
    </row>
    <row r="1062" spans="1:22" ht="60" x14ac:dyDescent="0.25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96"/>
        <v>113</v>
      </c>
      <c r="P1062">
        <f t="shared" si="97"/>
        <v>78.260000000000005</v>
      </c>
      <c r="Q1062" t="s">
        <v>8315</v>
      </c>
      <c r="R1062" t="s">
        <v>8316</v>
      </c>
      <c r="S1062" s="14">
        <f t="shared" si="98"/>
        <v>41753.635775462964</v>
      </c>
      <c r="T1062" s="14">
        <f t="shared" si="99"/>
        <v>41783.875</v>
      </c>
      <c r="U1062">
        <f t="shared" si="100"/>
        <v>31</v>
      </c>
      <c r="V1062">
        <f t="shared" si="101"/>
        <v>2014</v>
      </c>
    </row>
    <row r="1063" spans="1:22" ht="60" x14ac:dyDescent="0.25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96"/>
        <v>113</v>
      </c>
      <c r="P1063">
        <f t="shared" si="97"/>
        <v>110.47</v>
      </c>
      <c r="Q1063" t="s">
        <v>8318</v>
      </c>
      <c r="R1063" t="s">
        <v>8330</v>
      </c>
      <c r="S1063" s="14">
        <f t="shared" si="98"/>
        <v>40123.83829861111</v>
      </c>
      <c r="T1063" s="14">
        <f t="shared" si="99"/>
        <v>40211.332638888889</v>
      </c>
      <c r="U1063">
        <f t="shared" si="100"/>
        <v>88</v>
      </c>
      <c r="V1063">
        <f t="shared" si="101"/>
        <v>2009</v>
      </c>
    </row>
    <row r="1064" spans="1:22" ht="45" x14ac:dyDescent="0.25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96"/>
        <v>113</v>
      </c>
      <c r="P1064">
        <f t="shared" si="97"/>
        <v>136.91</v>
      </c>
      <c r="Q1064" t="s">
        <v>8312</v>
      </c>
      <c r="R1064" t="s">
        <v>8334</v>
      </c>
      <c r="S1064" s="14">
        <f t="shared" si="98"/>
        <v>41953.091134259259</v>
      </c>
      <c r="T1064" s="14">
        <f t="shared" si="99"/>
        <v>41981.207638888889</v>
      </c>
      <c r="U1064">
        <f t="shared" si="100"/>
        <v>29</v>
      </c>
      <c r="V1064">
        <f t="shared" si="101"/>
        <v>2014</v>
      </c>
    </row>
    <row r="1065" spans="1:22" ht="60" x14ac:dyDescent="0.25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96"/>
        <v>113</v>
      </c>
      <c r="P1065">
        <f t="shared" si="97"/>
        <v>47.54</v>
      </c>
      <c r="Q1065" t="s">
        <v>8312</v>
      </c>
      <c r="R1065" t="s">
        <v>8329</v>
      </c>
      <c r="S1065" s="14">
        <f t="shared" si="98"/>
        <v>40999.645925925928</v>
      </c>
      <c r="T1065" s="14">
        <f t="shared" si="99"/>
        <v>41029.645925925928</v>
      </c>
      <c r="U1065">
        <f t="shared" si="100"/>
        <v>30</v>
      </c>
      <c r="V1065">
        <f t="shared" si="101"/>
        <v>2012</v>
      </c>
    </row>
    <row r="1066" spans="1:22" ht="45" x14ac:dyDescent="0.25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96"/>
        <v>113</v>
      </c>
      <c r="P1066">
        <f t="shared" si="97"/>
        <v>80.55</v>
      </c>
      <c r="Q1066" t="s">
        <v>8312</v>
      </c>
      <c r="R1066" t="s">
        <v>8329</v>
      </c>
      <c r="S1066" s="14">
        <f t="shared" si="98"/>
        <v>40730.878912037035</v>
      </c>
      <c r="T1066" s="14">
        <f t="shared" si="99"/>
        <v>40760.878912037035</v>
      </c>
      <c r="U1066">
        <f t="shared" si="100"/>
        <v>30</v>
      </c>
      <c r="V1066">
        <f t="shared" si="101"/>
        <v>2011</v>
      </c>
    </row>
    <row r="1067" spans="1:22" ht="60" x14ac:dyDescent="0.25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96"/>
        <v>113</v>
      </c>
      <c r="P1067">
        <f t="shared" si="97"/>
        <v>49.06</v>
      </c>
      <c r="Q1067" t="s">
        <v>8315</v>
      </c>
      <c r="R1067" t="s">
        <v>8316</v>
      </c>
      <c r="S1067" s="14">
        <f t="shared" si="98"/>
        <v>42483.015694444446</v>
      </c>
      <c r="T1067" s="14">
        <f t="shared" si="99"/>
        <v>42489.290972222225</v>
      </c>
      <c r="U1067">
        <f t="shared" si="100"/>
        <v>7</v>
      </c>
      <c r="V1067">
        <f t="shared" si="101"/>
        <v>2016</v>
      </c>
    </row>
    <row r="1068" spans="1:22" ht="45" x14ac:dyDescent="0.25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96"/>
        <v>113</v>
      </c>
      <c r="P1068">
        <f t="shared" si="97"/>
        <v>99.5</v>
      </c>
      <c r="Q1068" t="s">
        <v>8315</v>
      </c>
      <c r="R1068" t="s">
        <v>8316</v>
      </c>
      <c r="S1068" s="14">
        <f t="shared" si="98"/>
        <v>42627.454097222217</v>
      </c>
      <c r="T1068" s="14">
        <f t="shared" si="99"/>
        <v>42648.454097222217</v>
      </c>
      <c r="U1068">
        <f t="shared" si="100"/>
        <v>21</v>
      </c>
      <c r="V1068">
        <f t="shared" si="101"/>
        <v>2016</v>
      </c>
    </row>
    <row r="1069" spans="1:22" ht="60" x14ac:dyDescent="0.25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96"/>
        <v>113</v>
      </c>
      <c r="P1069">
        <f t="shared" si="97"/>
        <v>50.4</v>
      </c>
      <c r="Q1069" t="s">
        <v>8315</v>
      </c>
      <c r="R1069" t="s">
        <v>8316</v>
      </c>
      <c r="S1069" s="14">
        <f t="shared" si="98"/>
        <v>42458.641724537039</v>
      </c>
      <c r="T1069" s="14">
        <f t="shared" si="99"/>
        <v>42488.641724537039</v>
      </c>
      <c r="U1069">
        <f t="shared" si="100"/>
        <v>30</v>
      </c>
      <c r="V1069">
        <f t="shared" si="101"/>
        <v>2016</v>
      </c>
    </row>
    <row r="1070" spans="1:22" ht="60" x14ac:dyDescent="0.25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96"/>
        <v>113</v>
      </c>
      <c r="P1070">
        <f t="shared" si="97"/>
        <v>51.48</v>
      </c>
      <c r="Q1070" t="s">
        <v>8312</v>
      </c>
      <c r="R1070" t="s">
        <v>8329</v>
      </c>
      <c r="S1070" s="14">
        <f t="shared" si="98"/>
        <v>40892.149467592593</v>
      </c>
      <c r="T1070" s="14">
        <f t="shared" si="99"/>
        <v>40952.149467592593</v>
      </c>
      <c r="U1070">
        <f t="shared" si="100"/>
        <v>60</v>
      </c>
      <c r="V1070">
        <f t="shared" si="101"/>
        <v>2011</v>
      </c>
    </row>
    <row r="1071" spans="1:22" ht="45" x14ac:dyDescent="0.25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96"/>
        <v>113</v>
      </c>
      <c r="P1071">
        <f t="shared" si="97"/>
        <v>39.6</v>
      </c>
      <c r="Q1071" t="s">
        <v>8315</v>
      </c>
      <c r="R1071" t="s">
        <v>8316</v>
      </c>
      <c r="S1071" s="14">
        <f t="shared" si="98"/>
        <v>42053.916921296302</v>
      </c>
      <c r="T1071" s="14">
        <f t="shared" si="99"/>
        <v>42079.875</v>
      </c>
      <c r="U1071">
        <f t="shared" si="100"/>
        <v>26</v>
      </c>
      <c r="V1071">
        <f t="shared" si="101"/>
        <v>2015</v>
      </c>
    </row>
    <row r="1072" spans="1:22" ht="45" x14ac:dyDescent="0.25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96"/>
        <v>113</v>
      </c>
      <c r="P1072">
        <f t="shared" si="97"/>
        <v>39.18</v>
      </c>
      <c r="Q1072" t="s">
        <v>8312</v>
      </c>
      <c r="R1072" t="s">
        <v>8320</v>
      </c>
      <c r="S1072" s="14">
        <f t="shared" si="98"/>
        <v>41034.656597222223</v>
      </c>
      <c r="T1072" s="14">
        <f t="shared" si="99"/>
        <v>41064.656597222223</v>
      </c>
      <c r="U1072">
        <f t="shared" si="100"/>
        <v>30</v>
      </c>
      <c r="V1072">
        <f t="shared" si="101"/>
        <v>2012</v>
      </c>
    </row>
    <row r="1073" spans="1:22" ht="30" x14ac:dyDescent="0.25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96"/>
        <v>113</v>
      </c>
      <c r="P1073">
        <f t="shared" si="97"/>
        <v>66.47</v>
      </c>
      <c r="Q1073" t="s">
        <v>8312</v>
      </c>
      <c r="R1073" t="s">
        <v>8313</v>
      </c>
      <c r="S1073" s="14">
        <f t="shared" si="98"/>
        <v>41321.339583333334</v>
      </c>
      <c r="T1073" s="14">
        <f t="shared" si="99"/>
        <v>41328.339583333334</v>
      </c>
      <c r="U1073">
        <f t="shared" si="100"/>
        <v>7</v>
      </c>
      <c r="V1073">
        <f t="shared" si="101"/>
        <v>2013</v>
      </c>
    </row>
    <row r="1074" spans="1:22" ht="60" x14ac:dyDescent="0.25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96"/>
        <v>113</v>
      </c>
      <c r="P1074">
        <f t="shared" si="97"/>
        <v>66.47</v>
      </c>
      <c r="Q1074" t="s">
        <v>8315</v>
      </c>
      <c r="R1074" t="s">
        <v>8316</v>
      </c>
      <c r="S1074" s="14">
        <f t="shared" si="98"/>
        <v>42661.132245370376</v>
      </c>
      <c r="T1074" s="14">
        <f t="shared" si="99"/>
        <v>42693.916666666672</v>
      </c>
      <c r="U1074">
        <f t="shared" si="100"/>
        <v>33</v>
      </c>
      <c r="V1074">
        <f t="shared" si="101"/>
        <v>2016</v>
      </c>
    </row>
    <row r="1075" spans="1:22" ht="45" x14ac:dyDescent="0.25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96"/>
        <v>113</v>
      </c>
      <c r="P1075">
        <f t="shared" si="97"/>
        <v>64.290000000000006</v>
      </c>
      <c r="Q1075" t="s">
        <v>8315</v>
      </c>
      <c r="R1075" t="s">
        <v>8316</v>
      </c>
      <c r="S1075" s="14">
        <f t="shared" si="98"/>
        <v>42553.926527777774</v>
      </c>
      <c r="T1075" s="14">
        <f t="shared" si="99"/>
        <v>42585.172916666663</v>
      </c>
      <c r="U1075">
        <f t="shared" si="100"/>
        <v>32</v>
      </c>
      <c r="V1075">
        <f t="shared" si="101"/>
        <v>2016</v>
      </c>
    </row>
    <row r="1076" spans="1:22" ht="60" x14ac:dyDescent="0.25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96"/>
        <v>113</v>
      </c>
      <c r="P1076">
        <f t="shared" si="97"/>
        <v>34</v>
      </c>
      <c r="Q1076" t="s">
        <v>8312</v>
      </c>
      <c r="R1076" t="s">
        <v>8329</v>
      </c>
      <c r="S1076" s="14">
        <f t="shared" si="98"/>
        <v>41034.72216435185</v>
      </c>
      <c r="T1076" s="14">
        <f t="shared" si="99"/>
        <v>41064.72216435185</v>
      </c>
      <c r="U1076">
        <f t="shared" si="100"/>
        <v>30</v>
      </c>
      <c r="V1076">
        <f t="shared" si="101"/>
        <v>2012</v>
      </c>
    </row>
    <row r="1077" spans="1:22" ht="45" x14ac:dyDescent="0.25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96"/>
        <v>113</v>
      </c>
      <c r="P1077">
        <f t="shared" si="97"/>
        <v>23.45</v>
      </c>
      <c r="Q1077" t="s">
        <v>8312</v>
      </c>
      <c r="R1077" t="s">
        <v>8329</v>
      </c>
      <c r="S1077" s="14">
        <f t="shared" si="98"/>
        <v>41053.772858796299</v>
      </c>
      <c r="T1077" s="14">
        <f t="shared" si="99"/>
        <v>41083.772858796299</v>
      </c>
      <c r="U1077">
        <f t="shared" si="100"/>
        <v>30</v>
      </c>
      <c r="V1077">
        <f t="shared" si="101"/>
        <v>2012</v>
      </c>
    </row>
    <row r="1078" spans="1:22" ht="60" x14ac:dyDescent="0.25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96"/>
        <v>113</v>
      </c>
      <c r="P1078">
        <f t="shared" si="97"/>
        <v>37.67</v>
      </c>
      <c r="Q1078" t="s">
        <v>8315</v>
      </c>
      <c r="R1078" t="s">
        <v>8336</v>
      </c>
      <c r="S1078" s="14">
        <f t="shared" si="98"/>
        <v>42619.802488425921</v>
      </c>
      <c r="T1078" s="14">
        <f t="shared" si="99"/>
        <v>42659.875</v>
      </c>
      <c r="U1078">
        <f t="shared" si="100"/>
        <v>41</v>
      </c>
      <c r="V1078">
        <f t="shared" si="101"/>
        <v>2016</v>
      </c>
    </row>
    <row r="1079" spans="1:22" ht="60" x14ac:dyDescent="0.25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96"/>
        <v>113</v>
      </c>
      <c r="P1079">
        <f t="shared" si="97"/>
        <v>19.47</v>
      </c>
      <c r="Q1079" t="s">
        <v>8318</v>
      </c>
      <c r="R1079" t="s">
        <v>8319</v>
      </c>
      <c r="S1079" s="14">
        <f t="shared" si="98"/>
        <v>42360.487210648149</v>
      </c>
      <c r="T1079" s="14">
        <f t="shared" si="99"/>
        <v>42390.487210648149</v>
      </c>
      <c r="U1079">
        <f t="shared" si="100"/>
        <v>30</v>
      </c>
      <c r="V1079">
        <f t="shared" si="101"/>
        <v>2015</v>
      </c>
    </row>
    <row r="1080" spans="1:22" ht="60" x14ac:dyDescent="0.25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96"/>
        <v>113</v>
      </c>
      <c r="P1080">
        <f t="shared" si="97"/>
        <v>12.53</v>
      </c>
      <c r="Q1080" t="s">
        <v>8312</v>
      </c>
      <c r="R1080" t="s">
        <v>8320</v>
      </c>
      <c r="S1080" s="14">
        <f t="shared" si="98"/>
        <v>41596.913437499999</v>
      </c>
      <c r="T1080" s="14">
        <f t="shared" si="99"/>
        <v>41625.5</v>
      </c>
      <c r="U1080">
        <f t="shared" si="100"/>
        <v>29</v>
      </c>
      <c r="V1080">
        <f t="shared" si="101"/>
        <v>2013</v>
      </c>
    </row>
    <row r="1081" spans="1:22" ht="60" x14ac:dyDescent="0.25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96"/>
        <v>113</v>
      </c>
      <c r="P1081">
        <f t="shared" si="97"/>
        <v>30</v>
      </c>
      <c r="Q1081" t="s">
        <v>8315</v>
      </c>
      <c r="R1081" t="s">
        <v>8316</v>
      </c>
      <c r="S1081" s="14">
        <f t="shared" si="98"/>
        <v>42064.785613425927</v>
      </c>
      <c r="T1081" s="14">
        <f t="shared" si="99"/>
        <v>42099.743946759263</v>
      </c>
      <c r="U1081">
        <f t="shared" si="100"/>
        <v>35</v>
      </c>
      <c r="V1081">
        <f t="shared" si="101"/>
        <v>2015</v>
      </c>
    </row>
    <row r="1082" spans="1:22" ht="45" x14ac:dyDescent="0.25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96"/>
        <v>113</v>
      </c>
      <c r="P1082">
        <f t="shared" si="97"/>
        <v>20</v>
      </c>
      <c r="Q1082" t="s">
        <v>8315</v>
      </c>
      <c r="R1082" t="s">
        <v>8316</v>
      </c>
      <c r="S1082" s="14">
        <f t="shared" si="98"/>
        <v>41918.880833333329</v>
      </c>
      <c r="T1082" s="14">
        <f t="shared" si="99"/>
        <v>41946</v>
      </c>
      <c r="U1082">
        <f t="shared" si="100"/>
        <v>28</v>
      </c>
      <c r="V1082">
        <f t="shared" si="101"/>
        <v>2014</v>
      </c>
    </row>
    <row r="1083" spans="1:22" ht="60" x14ac:dyDescent="0.25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96"/>
        <v>112</v>
      </c>
      <c r="P1083">
        <f t="shared" si="97"/>
        <v>117.77</v>
      </c>
      <c r="Q1083" t="s">
        <v>8318</v>
      </c>
      <c r="R1083" t="s">
        <v>8330</v>
      </c>
      <c r="S1083" s="14">
        <f t="shared" si="98"/>
        <v>42292.495474537034</v>
      </c>
      <c r="T1083" s="14">
        <f t="shared" si="99"/>
        <v>42322.537141203706</v>
      </c>
      <c r="U1083">
        <f t="shared" si="100"/>
        <v>31</v>
      </c>
      <c r="V1083">
        <f t="shared" si="101"/>
        <v>2015</v>
      </c>
    </row>
    <row r="1084" spans="1:22" ht="45" x14ac:dyDescent="0.25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96"/>
        <v>112</v>
      </c>
      <c r="P1084">
        <f t="shared" si="97"/>
        <v>149.44</v>
      </c>
      <c r="Q1084" t="s">
        <v>8315</v>
      </c>
      <c r="R1084" t="s">
        <v>8328</v>
      </c>
      <c r="S1084" s="14">
        <f t="shared" si="98"/>
        <v>41899.294942129629</v>
      </c>
      <c r="T1084" s="14">
        <f t="shared" si="99"/>
        <v>41928.290972222225</v>
      </c>
      <c r="U1084">
        <f t="shared" si="100"/>
        <v>29</v>
      </c>
      <c r="V1084">
        <f t="shared" si="101"/>
        <v>2014</v>
      </c>
    </row>
    <row r="1085" spans="1:22" ht="60" x14ac:dyDescent="0.25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96"/>
        <v>112</v>
      </c>
      <c r="P1085">
        <f t="shared" si="97"/>
        <v>58.54</v>
      </c>
      <c r="Q1085" t="s">
        <v>8318</v>
      </c>
      <c r="R1085" t="s">
        <v>8330</v>
      </c>
      <c r="S1085" s="14">
        <f t="shared" si="98"/>
        <v>41980.781793981485</v>
      </c>
      <c r="T1085" s="14">
        <f t="shared" si="99"/>
        <v>42010.781793981485</v>
      </c>
      <c r="U1085">
        <f t="shared" si="100"/>
        <v>30</v>
      </c>
      <c r="V1085">
        <f t="shared" si="101"/>
        <v>2014</v>
      </c>
    </row>
    <row r="1086" spans="1:22" ht="45" x14ac:dyDescent="0.25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96"/>
        <v>112</v>
      </c>
      <c r="P1086">
        <f t="shared" si="97"/>
        <v>148.97</v>
      </c>
      <c r="Q1086" t="s">
        <v>8318</v>
      </c>
      <c r="R1086" t="s">
        <v>8332</v>
      </c>
      <c r="S1086" s="14">
        <f t="shared" si="98"/>
        <v>41929.164733796293</v>
      </c>
      <c r="T1086" s="14">
        <f t="shared" si="99"/>
        <v>41959.206400462965</v>
      </c>
      <c r="U1086">
        <f t="shared" si="100"/>
        <v>31</v>
      </c>
      <c r="V1086">
        <f t="shared" si="101"/>
        <v>2014</v>
      </c>
    </row>
    <row r="1087" spans="1:22" ht="45" x14ac:dyDescent="0.25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96"/>
        <v>112</v>
      </c>
      <c r="P1087">
        <f t="shared" si="97"/>
        <v>116.21</v>
      </c>
      <c r="Q1087" t="s">
        <v>8323</v>
      </c>
      <c r="R1087" t="s">
        <v>8324</v>
      </c>
      <c r="S1087" s="14">
        <f t="shared" si="98"/>
        <v>42654.177187499998</v>
      </c>
      <c r="T1087" s="14">
        <f t="shared" si="99"/>
        <v>42684.218854166669</v>
      </c>
      <c r="U1087">
        <f t="shared" si="100"/>
        <v>31</v>
      </c>
      <c r="V1087">
        <f t="shared" si="101"/>
        <v>2016</v>
      </c>
    </row>
    <row r="1088" spans="1:22" ht="60" x14ac:dyDescent="0.25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96"/>
        <v>112</v>
      </c>
      <c r="P1088">
        <f t="shared" si="97"/>
        <v>75.98</v>
      </c>
      <c r="Q1088" t="s">
        <v>8323</v>
      </c>
      <c r="R1088" t="s">
        <v>8324</v>
      </c>
      <c r="S1088" s="14">
        <f t="shared" si="98"/>
        <v>42296.583379629628</v>
      </c>
      <c r="T1088" s="14">
        <f t="shared" si="99"/>
        <v>42326.625046296293</v>
      </c>
      <c r="U1088">
        <f t="shared" si="100"/>
        <v>31</v>
      </c>
      <c r="V1088">
        <f t="shared" si="101"/>
        <v>2015</v>
      </c>
    </row>
    <row r="1089" spans="1:22" ht="60" x14ac:dyDescent="0.25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96"/>
        <v>112</v>
      </c>
      <c r="P1089">
        <f t="shared" si="97"/>
        <v>85.05</v>
      </c>
      <c r="Q1089" t="s">
        <v>8312</v>
      </c>
      <c r="R1089" t="s">
        <v>8313</v>
      </c>
      <c r="S1089" s="14">
        <f t="shared" si="98"/>
        <v>40963.613032407404</v>
      </c>
      <c r="T1089" s="14">
        <f t="shared" si="99"/>
        <v>41006.207638888889</v>
      </c>
      <c r="U1089">
        <f t="shared" si="100"/>
        <v>43</v>
      </c>
      <c r="V1089">
        <f t="shared" si="101"/>
        <v>2012</v>
      </c>
    </row>
    <row r="1090" spans="1:22" ht="45" x14ac:dyDescent="0.25">
      <c r="A1090">
        <v>1309</v>
      </c>
      <c r="B1090" s="3" t="s">
        <v>1310</v>
      </c>
      <c r="C1090" s="3" t="s">
        <v>5419</v>
      </c>
      <c r="D1090" s="6">
        <v>11500</v>
      </c>
      <c r="E1090" s="8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8271</v>
      </c>
      <c r="O1090">
        <f t="shared" ref="O1090:O1153" si="102">ROUND(E1090/D1090*100,0)</f>
        <v>112</v>
      </c>
      <c r="P1090">
        <f t="shared" si="97"/>
        <v>367.97</v>
      </c>
      <c r="Q1090" t="s">
        <v>8308</v>
      </c>
      <c r="R1090" t="s">
        <v>8314</v>
      </c>
      <c r="S1090" s="14">
        <f t="shared" si="98"/>
        <v>42257.882731481484</v>
      </c>
      <c r="T1090" s="14">
        <f t="shared" si="99"/>
        <v>42292.882731481484</v>
      </c>
      <c r="U1090">
        <f t="shared" si="100"/>
        <v>35</v>
      </c>
      <c r="V1090">
        <f t="shared" si="101"/>
        <v>2015</v>
      </c>
    </row>
    <row r="1091" spans="1:22" ht="45" x14ac:dyDescent="0.25">
      <c r="A1091">
        <v>400</v>
      </c>
      <c r="B1091" s="3" t="s">
        <v>401</v>
      </c>
      <c r="C1091" s="3" t="s">
        <v>4510</v>
      </c>
      <c r="D1091" s="6">
        <v>10000</v>
      </c>
      <c r="E1091" s="8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8267</v>
      </c>
      <c r="O1091">
        <f t="shared" si="102"/>
        <v>112</v>
      </c>
      <c r="P1091">
        <f t="shared" ref="P1091:P1154" si="103">IFERROR(ROUND(E1091/L1091,2),0)</f>
        <v>181.13</v>
      </c>
      <c r="Q1091" t="s">
        <v>8318</v>
      </c>
      <c r="R1091" t="s">
        <v>8330</v>
      </c>
      <c r="S1091" s="14">
        <f t="shared" ref="S1091:S1154" si="104">+(((J1091/60)/60)/24)+DATE(1970,1,1)</f>
        <v>41745.635960648149</v>
      </c>
      <c r="T1091" s="14">
        <f t="shared" ref="T1091:T1154" si="105">+(((I1091/60)/60)/24)+DATE(1970,1,1)</f>
        <v>41776.145833333336</v>
      </c>
      <c r="U1091">
        <f t="shared" ref="U1091:U1154" si="106">CEILING(T1091-S1091,1)</f>
        <v>31</v>
      </c>
      <c r="V1091">
        <f t="shared" ref="V1091:V1154" si="107">YEAR(S1091)</f>
        <v>2014</v>
      </c>
    </row>
    <row r="1092" spans="1:22" ht="45" x14ac:dyDescent="0.25">
      <c r="A1092">
        <v>1029</v>
      </c>
      <c r="B1092" s="3" t="s">
        <v>1030</v>
      </c>
      <c r="C1092" s="3" t="s">
        <v>5139</v>
      </c>
      <c r="D1092" s="6">
        <v>10000</v>
      </c>
      <c r="E1092" s="8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>
        <f t="shared" si="102"/>
        <v>112</v>
      </c>
      <c r="P1092">
        <f t="shared" si="103"/>
        <v>79.260000000000005</v>
      </c>
      <c r="Q1092" t="s">
        <v>8312</v>
      </c>
      <c r="R1092" t="s">
        <v>8325</v>
      </c>
      <c r="S1092" s="14">
        <f t="shared" si="104"/>
        <v>42044.711886574078</v>
      </c>
      <c r="T1092" s="14">
        <f t="shared" si="105"/>
        <v>42098.915972222225</v>
      </c>
      <c r="U1092">
        <f t="shared" si="106"/>
        <v>55</v>
      </c>
      <c r="V1092">
        <f t="shared" si="107"/>
        <v>2015</v>
      </c>
    </row>
    <row r="1093" spans="1:22" ht="30" x14ac:dyDescent="0.25">
      <c r="A1093">
        <v>1379</v>
      </c>
      <c r="B1093" s="3" t="s">
        <v>1380</v>
      </c>
      <c r="C1093" s="3" t="s">
        <v>5489</v>
      </c>
      <c r="D1093" s="6">
        <v>10000</v>
      </c>
      <c r="E1093" s="8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8274</v>
      </c>
      <c r="O1093">
        <f t="shared" si="102"/>
        <v>112</v>
      </c>
      <c r="P1093">
        <f t="shared" si="103"/>
        <v>73.91</v>
      </c>
      <c r="Q1093" t="s">
        <v>8312</v>
      </c>
      <c r="R1093" t="s">
        <v>8313</v>
      </c>
      <c r="S1093" s="14">
        <f t="shared" si="104"/>
        <v>42130.491620370376</v>
      </c>
      <c r="T1093" s="14">
        <f t="shared" si="105"/>
        <v>42160.491620370376</v>
      </c>
      <c r="U1093">
        <f t="shared" si="106"/>
        <v>30</v>
      </c>
      <c r="V1093">
        <f t="shared" si="107"/>
        <v>2015</v>
      </c>
    </row>
    <row r="1094" spans="1:22" ht="60" x14ac:dyDescent="0.25">
      <c r="A1094">
        <v>312</v>
      </c>
      <c r="B1094" s="3" t="s">
        <v>313</v>
      </c>
      <c r="C1094" s="3" t="s">
        <v>4422</v>
      </c>
      <c r="D1094" s="6">
        <v>8000</v>
      </c>
      <c r="E1094" s="8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8267</v>
      </c>
      <c r="O1094">
        <f t="shared" si="102"/>
        <v>112</v>
      </c>
      <c r="P1094">
        <f t="shared" si="103"/>
        <v>61.3</v>
      </c>
      <c r="Q1094" t="s">
        <v>8318</v>
      </c>
      <c r="R1094" t="s">
        <v>8330</v>
      </c>
      <c r="S1094" s="14">
        <f t="shared" si="104"/>
        <v>41348.877685185187</v>
      </c>
      <c r="T1094" s="14">
        <f t="shared" si="105"/>
        <v>41378.877685185187</v>
      </c>
      <c r="U1094">
        <f t="shared" si="106"/>
        <v>30</v>
      </c>
      <c r="V1094">
        <f t="shared" si="107"/>
        <v>2013</v>
      </c>
    </row>
    <row r="1095" spans="1:22" ht="45" x14ac:dyDescent="0.25">
      <c r="A1095">
        <v>1677</v>
      </c>
      <c r="B1095" s="3" t="s">
        <v>1678</v>
      </c>
      <c r="C1095" s="3" t="s">
        <v>5787</v>
      </c>
      <c r="D1095" s="6">
        <v>6000</v>
      </c>
      <c r="E1095" s="8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8290</v>
      </c>
      <c r="O1095">
        <f t="shared" si="102"/>
        <v>112</v>
      </c>
      <c r="P1095">
        <f t="shared" si="103"/>
        <v>159.52000000000001</v>
      </c>
      <c r="Q1095" t="s">
        <v>8312</v>
      </c>
      <c r="R1095" t="s">
        <v>8320</v>
      </c>
      <c r="S1095" s="14">
        <f t="shared" si="104"/>
        <v>42416.407129629632</v>
      </c>
      <c r="T1095" s="14">
        <f t="shared" si="105"/>
        <v>42476.249305555553</v>
      </c>
      <c r="U1095">
        <f t="shared" si="106"/>
        <v>60</v>
      </c>
      <c r="V1095">
        <f t="shared" si="107"/>
        <v>2016</v>
      </c>
    </row>
    <row r="1096" spans="1:22" x14ac:dyDescent="0.25">
      <c r="A1096">
        <v>3285</v>
      </c>
      <c r="B1096" s="3" t="s">
        <v>3285</v>
      </c>
      <c r="C1096" s="3" t="s">
        <v>7395</v>
      </c>
      <c r="D1096" s="6">
        <v>4999</v>
      </c>
      <c r="E1096" s="8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8269</v>
      </c>
      <c r="O1096">
        <f t="shared" si="102"/>
        <v>112</v>
      </c>
      <c r="P1096">
        <f t="shared" si="103"/>
        <v>69.19</v>
      </c>
      <c r="Q1096" t="s">
        <v>8315</v>
      </c>
      <c r="R1096" t="s">
        <v>8316</v>
      </c>
      <c r="S1096" s="14">
        <f t="shared" si="104"/>
        <v>42762.942430555559</v>
      </c>
      <c r="T1096" s="14">
        <f t="shared" si="105"/>
        <v>42794.208333333328</v>
      </c>
      <c r="U1096">
        <f t="shared" si="106"/>
        <v>32</v>
      </c>
      <c r="V1096">
        <f t="shared" si="107"/>
        <v>2017</v>
      </c>
    </row>
    <row r="1097" spans="1:22" ht="60" x14ac:dyDescent="0.25">
      <c r="A1097">
        <v>752</v>
      </c>
      <c r="B1097" s="3" t="s">
        <v>753</v>
      </c>
      <c r="C1097" s="3" t="s">
        <v>4862</v>
      </c>
      <c r="D1097" s="6">
        <v>5000</v>
      </c>
      <c r="E1097" s="8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8272</v>
      </c>
      <c r="O1097">
        <f t="shared" si="102"/>
        <v>112</v>
      </c>
      <c r="P1097">
        <f t="shared" si="103"/>
        <v>53.19</v>
      </c>
      <c r="Q1097" t="s">
        <v>8321</v>
      </c>
      <c r="R1097" t="s">
        <v>8331</v>
      </c>
      <c r="S1097" s="14">
        <f t="shared" si="104"/>
        <v>42639.421493055561</v>
      </c>
      <c r="T1097" s="14">
        <f t="shared" si="105"/>
        <v>42659.458333333328</v>
      </c>
      <c r="U1097">
        <f t="shared" si="106"/>
        <v>21</v>
      </c>
      <c r="V1097">
        <f t="shared" si="107"/>
        <v>2016</v>
      </c>
    </row>
    <row r="1098" spans="1:22" ht="60" x14ac:dyDescent="0.25">
      <c r="A1098">
        <v>394</v>
      </c>
      <c r="B1098" s="3" t="s">
        <v>395</v>
      </c>
      <c r="C1098" s="3" t="s">
        <v>4504</v>
      </c>
      <c r="D1098" s="6">
        <v>4700</v>
      </c>
      <c r="E1098" s="8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8267</v>
      </c>
      <c r="O1098">
        <f t="shared" si="102"/>
        <v>112</v>
      </c>
      <c r="P1098">
        <f t="shared" si="103"/>
        <v>105.18</v>
      </c>
      <c r="Q1098" t="s">
        <v>8318</v>
      </c>
      <c r="R1098" t="s">
        <v>8330</v>
      </c>
      <c r="S1098" s="14">
        <f t="shared" si="104"/>
        <v>42417.818078703705</v>
      </c>
      <c r="T1098" s="14">
        <f t="shared" si="105"/>
        <v>42477.776412037041</v>
      </c>
      <c r="U1098">
        <f t="shared" si="106"/>
        <v>60</v>
      </c>
      <c r="V1098">
        <f t="shared" si="107"/>
        <v>2016</v>
      </c>
    </row>
    <row r="1099" spans="1:22" ht="45" x14ac:dyDescent="0.25">
      <c r="A1099">
        <v>1036</v>
      </c>
      <c r="B1099" s="3" t="s">
        <v>1037</v>
      </c>
      <c r="C1099" s="3" t="s">
        <v>5146</v>
      </c>
      <c r="D1099" s="6">
        <v>4500</v>
      </c>
      <c r="E1099" s="8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8278</v>
      </c>
      <c r="O1099">
        <f t="shared" si="102"/>
        <v>112</v>
      </c>
      <c r="P1099">
        <f t="shared" si="103"/>
        <v>23.96</v>
      </c>
      <c r="Q1099" t="s">
        <v>8312</v>
      </c>
      <c r="R1099" t="s">
        <v>8325</v>
      </c>
      <c r="S1099" s="14">
        <f t="shared" si="104"/>
        <v>41249.448958333334</v>
      </c>
      <c r="T1099" s="14">
        <f t="shared" si="105"/>
        <v>41281.333333333336</v>
      </c>
      <c r="U1099">
        <f t="shared" si="106"/>
        <v>32</v>
      </c>
      <c r="V1099">
        <f t="shared" si="107"/>
        <v>2012</v>
      </c>
    </row>
    <row r="1100" spans="1:22" ht="60" x14ac:dyDescent="0.25">
      <c r="A1100">
        <v>2162</v>
      </c>
      <c r="B1100" s="3" t="s">
        <v>2163</v>
      </c>
      <c r="C1100" s="3" t="s">
        <v>6272</v>
      </c>
      <c r="D1100" s="6">
        <v>4500</v>
      </c>
      <c r="E1100" s="8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8274</v>
      </c>
      <c r="O1100">
        <f t="shared" si="102"/>
        <v>112</v>
      </c>
      <c r="P1100">
        <f t="shared" si="103"/>
        <v>87.1</v>
      </c>
      <c r="Q1100" t="s">
        <v>8312</v>
      </c>
      <c r="R1100" t="s">
        <v>8313</v>
      </c>
      <c r="S1100" s="14">
        <f t="shared" si="104"/>
        <v>41813.766099537039</v>
      </c>
      <c r="T1100" s="14">
        <f t="shared" si="105"/>
        <v>41844.766099537039</v>
      </c>
      <c r="U1100">
        <f t="shared" si="106"/>
        <v>31</v>
      </c>
      <c r="V1100">
        <f t="shared" si="107"/>
        <v>2014</v>
      </c>
    </row>
    <row r="1101" spans="1:22" ht="30" x14ac:dyDescent="0.25">
      <c r="A1101">
        <v>1395</v>
      </c>
      <c r="B1101" s="3" t="s">
        <v>1396</v>
      </c>
      <c r="C1101" s="3" t="s">
        <v>5505</v>
      </c>
      <c r="D1101" s="6">
        <v>3500</v>
      </c>
      <c r="E1101" s="8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8274</v>
      </c>
      <c r="O1101">
        <f t="shared" si="102"/>
        <v>112</v>
      </c>
      <c r="P1101">
        <f t="shared" si="103"/>
        <v>47.76</v>
      </c>
      <c r="Q1101" t="s">
        <v>8312</v>
      </c>
      <c r="R1101" t="s">
        <v>8313</v>
      </c>
      <c r="S1101" s="14">
        <f t="shared" si="104"/>
        <v>42719.90834490741</v>
      </c>
      <c r="T1101" s="14">
        <f t="shared" si="105"/>
        <v>42749.90834490741</v>
      </c>
      <c r="U1101">
        <f t="shared" si="106"/>
        <v>30</v>
      </c>
      <c r="V1101">
        <f t="shared" si="107"/>
        <v>2016</v>
      </c>
    </row>
    <row r="1102" spans="1:22" ht="45" x14ac:dyDescent="0.25">
      <c r="A1102">
        <v>2546</v>
      </c>
      <c r="B1102" s="3" t="s">
        <v>2546</v>
      </c>
      <c r="C1102" s="3" t="s">
        <v>6656</v>
      </c>
      <c r="D1102" s="6">
        <v>3500</v>
      </c>
      <c r="E1102" s="8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>
        <f t="shared" si="102"/>
        <v>112</v>
      </c>
      <c r="P1102">
        <f t="shared" si="103"/>
        <v>60.15</v>
      </c>
      <c r="Q1102" t="s">
        <v>8312</v>
      </c>
      <c r="R1102" t="s">
        <v>8334</v>
      </c>
      <c r="S1102" s="14">
        <f t="shared" si="104"/>
        <v>41524.858553240738</v>
      </c>
      <c r="T1102" s="14">
        <f t="shared" si="105"/>
        <v>41552.208333333336</v>
      </c>
      <c r="U1102">
        <f t="shared" si="106"/>
        <v>28</v>
      </c>
      <c r="V1102">
        <f t="shared" si="107"/>
        <v>2013</v>
      </c>
    </row>
    <row r="1103" spans="1:22" ht="60" x14ac:dyDescent="0.25">
      <c r="A1103">
        <v>1474</v>
      </c>
      <c r="B1103" s="3" t="s">
        <v>1475</v>
      </c>
      <c r="C1103" s="3" t="s">
        <v>5584</v>
      </c>
      <c r="D1103" s="6">
        <v>3000</v>
      </c>
      <c r="E1103" s="8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8286</v>
      </c>
      <c r="O1103">
        <f t="shared" si="102"/>
        <v>112</v>
      </c>
      <c r="P1103">
        <f t="shared" si="103"/>
        <v>44.32</v>
      </c>
      <c r="Q1103" t="s">
        <v>8321</v>
      </c>
      <c r="R1103" t="s">
        <v>8322</v>
      </c>
      <c r="S1103" s="14">
        <f t="shared" si="104"/>
        <v>41500.727916666663</v>
      </c>
      <c r="T1103" s="14">
        <f t="shared" si="105"/>
        <v>41530.727916666663</v>
      </c>
      <c r="U1103">
        <f t="shared" si="106"/>
        <v>30</v>
      </c>
      <c r="V1103">
        <f t="shared" si="107"/>
        <v>2013</v>
      </c>
    </row>
    <row r="1104" spans="1:22" ht="45" x14ac:dyDescent="0.25">
      <c r="A1104">
        <v>2806</v>
      </c>
      <c r="B1104" s="3" t="s">
        <v>2806</v>
      </c>
      <c r="C1104" s="3" t="s">
        <v>6916</v>
      </c>
      <c r="D1104" s="6">
        <v>3000</v>
      </c>
      <c r="E1104" s="8">
        <v>3363</v>
      </c>
      <c r="F1104" t="s">
        <v>8218</v>
      </c>
      <c r="G1104" t="s">
        <v>8224</v>
      </c>
      <c r="H1104" t="s">
        <v>8246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t="s">
        <v>8269</v>
      </c>
      <c r="O1104">
        <f t="shared" si="102"/>
        <v>112</v>
      </c>
      <c r="P1104">
        <f t="shared" si="103"/>
        <v>44.25</v>
      </c>
      <c r="Q1104" t="s">
        <v>8315</v>
      </c>
      <c r="R1104" t="s">
        <v>8316</v>
      </c>
      <c r="S1104" s="14">
        <f t="shared" si="104"/>
        <v>42185.267245370371</v>
      </c>
      <c r="T1104" s="14">
        <f t="shared" si="105"/>
        <v>42221.458333333328</v>
      </c>
      <c r="U1104">
        <f t="shared" si="106"/>
        <v>37</v>
      </c>
      <c r="V1104">
        <f t="shared" si="107"/>
        <v>2015</v>
      </c>
    </row>
    <row r="1105" spans="1:22" ht="60" x14ac:dyDescent="0.25">
      <c r="A1105">
        <v>378</v>
      </c>
      <c r="B1105" s="3" t="s">
        <v>379</v>
      </c>
      <c r="C1105" s="3" t="s">
        <v>4488</v>
      </c>
      <c r="D1105" s="6">
        <v>3000</v>
      </c>
      <c r="E1105" s="8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8267</v>
      </c>
      <c r="O1105">
        <f t="shared" si="102"/>
        <v>112</v>
      </c>
      <c r="P1105">
        <f t="shared" si="103"/>
        <v>40.4</v>
      </c>
      <c r="Q1105" t="s">
        <v>8318</v>
      </c>
      <c r="R1105" t="s">
        <v>8330</v>
      </c>
      <c r="S1105" s="14">
        <f t="shared" si="104"/>
        <v>42370.571851851855</v>
      </c>
      <c r="T1105" s="14">
        <f t="shared" si="105"/>
        <v>42394.994444444441</v>
      </c>
      <c r="U1105">
        <f t="shared" si="106"/>
        <v>25</v>
      </c>
      <c r="V1105">
        <f t="shared" si="107"/>
        <v>2016</v>
      </c>
    </row>
    <row r="1106" spans="1:22" ht="45" x14ac:dyDescent="0.25">
      <c r="A1106">
        <v>1358</v>
      </c>
      <c r="B1106" s="3" t="s">
        <v>1359</v>
      </c>
      <c r="C1106" s="3" t="s">
        <v>5468</v>
      </c>
      <c r="D1106" s="6">
        <v>3000</v>
      </c>
      <c r="E1106" s="8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8272</v>
      </c>
      <c r="O1106">
        <f t="shared" si="102"/>
        <v>112</v>
      </c>
      <c r="P1106">
        <f t="shared" si="103"/>
        <v>68.37</v>
      </c>
      <c r="Q1106" t="s">
        <v>8321</v>
      </c>
      <c r="R1106" t="s">
        <v>8331</v>
      </c>
      <c r="S1106" s="14">
        <f t="shared" si="104"/>
        <v>40689.570868055554</v>
      </c>
      <c r="T1106" s="14">
        <f t="shared" si="105"/>
        <v>40719.570868055554</v>
      </c>
      <c r="U1106">
        <f t="shared" si="106"/>
        <v>30</v>
      </c>
      <c r="V1106">
        <f t="shared" si="107"/>
        <v>2011</v>
      </c>
    </row>
    <row r="1107" spans="1:22" ht="60" x14ac:dyDescent="0.25">
      <c r="A1107">
        <v>3238</v>
      </c>
      <c r="B1107" s="3" t="s">
        <v>3238</v>
      </c>
      <c r="C1107" s="3" t="s">
        <v>7348</v>
      </c>
      <c r="D1107" s="6">
        <v>2800</v>
      </c>
      <c r="E1107" s="8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8269</v>
      </c>
      <c r="O1107">
        <f t="shared" si="102"/>
        <v>112</v>
      </c>
      <c r="P1107">
        <f t="shared" si="103"/>
        <v>39.81</v>
      </c>
      <c r="Q1107" t="s">
        <v>8315</v>
      </c>
      <c r="R1107" t="s">
        <v>8316</v>
      </c>
      <c r="S1107" s="14">
        <f t="shared" si="104"/>
        <v>42156.510393518518</v>
      </c>
      <c r="T1107" s="14">
        <f t="shared" si="105"/>
        <v>42186.510393518518</v>
      </c>
      <c r="U1107">
        <f t="shared" si="106"/>
        <v>30</v>
      </c>
      <c r="V1107">
        <f t="shared" si="107"/>
        <v>2015</v>
      </c>
    </row>
    <row r="1108" spans="1:22" ht="45" x14ac:dyDescent="0.25">
      <c r="A1108">
        <v>3263</v>
      </c>
      <c r="B1108" s="3" t="s">
        <v>3263</v>
      </c>
      <c r="C1108" s="3" t="s">
        <v>7373</v>
      </c>
      <c r="D1108" s="6">
        <v>2500</v>
      </c>
      <c r="E1108" s="8">
        <v>2804.16</v>
      </c>
      <c r="F1108" t="s">
        <v>8218</v>
      </c>
      <c r="G1108" t="s">
        <v>8223</v>
      </c>
      <c r="H1108" t="s">
        <v>8245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t="s">
        <v>8269</v>
      </c>
      <c r="O1108">
        <f t="shared" si="102"/>
        <v>112</v>
      </c>
      <c r="P1108">
        <f t="shared" si="103"/>
        <v>41.24</v>
      </c>
      <c r="Q1108" t="s">
        <v>8315</v>
      </c>
      <c r="R1108" t="s">
        <v>8316</v>
      </c>
      <c r="S1108" s="14">
        <f t="shared" si="104"/>
        <v>42284.516064814816</v>
      </c>
      <c r="T1108" s="14">
        <f t="shared" si="105"/>
        <v>42307.875</v>
      </c>
      <c r="U1108">
        <f t="shared" si="106"/>
        <v>24</v>
      </c>
      <c r="V1108">
        <f t="shared" si="107"/>
        <v>2015</v>
      </c>
    </row>
    <row r="1109" spans="1:22" ht="45" x14ac:dyDescent="0.25">
      <c r="A1109">
        <v>2626</v>
      </c>
      <c r="B1109" s="3" t="s">
        <v>2626</v>
      </c>
      <c r="C1109" s="3" t="s">
        <v>6736</v>
      </c>
      <c r="D1109" s="6">
        <v>2500</v>
      </c>
      <c r="E1109" s="8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8299</v>
      </c>
      <c r="O1109">
        <f t="shared" si="102"/>
        <v>112</v>
      </c>
      <c r="P1109">
        <f t="shared" si="103"/>
        <v>56</v>
      </c>
      <c r="Q1109" t="s">
        <v>8308</v>
      </c>
      <c r="R1109" t="s">
        <v>8317</v>
      </c>
      <c r="S1109" s="14">
        <f t="shared" si="104"/>
        <v>42128.628113425926</v>
      </c>
      <c r="T1109" s="14">
        <f t="shared" si="105"/>
        <v>42158.628113425926</v>
      </c>
      <c r="U1109">
        <f t="shared" si="106"/>
        <v>30</v>
      </c>
      <c r="V1109">
        <f t="shared" si="107"/>
        <v>2015</v>
      </c>
    </row>
    <row r="1110" spans="1:22" ht="45" x14ac:dyDescent="0.25">
      <c r="A1110">
        <v>3170</v>
      </c>
      <c r="B1110" s="3" t="s">
        <v>3170</v>
      </c>
      <c r="C1110" s="3" t="s">
        <v>7280</v>
      </c>
      <c r="D1110" s="6">
        <v>2000</v>
      </c>
      <c r="E1110" s="8">
        <v>2245</v>
      </c>
      <c r="F1110" t="s">
        <v>8218</v>
      </c>
      <c r="G1110" t="s">
        <v>8223</v>
      </c>
      <c r="H1110" t="s">
        <v>8245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t="s">
        <v>8269</v>
      </c>
      <c r="O1110">
        <f t="shared" si="102"/>
        <v>112</v>
      </c>
      <c r="P1110">
        <f t="shared" si="103"/>
        <v>31.62</v>
      </c>
      <c r="Q1110" t="s">
        <v>8315</v>
      </c>
      <c r="R1110" t="s">
        <v>8316</v>
      </c>
      <c r="S1110" s="14">
        <f t="shared" si="104"/>
        <v>41789.080370370371</v>
      </c>
      <c r="T1110" s="14">
        <f t="shared" si="105"/>
        <v>41822.166666666664</v>
      </c>
      <c r="U1110">
        <f t="shared" si="106"/>
        <v>34</v>
      </c>
      <c r="V1110">
        <f t="shared" si="107"/>
        <v>2014</v>
      </c>
    </row>
    <row r="1111" spans="1:22" ht="45" x14ac:dyDescent="0.25">
      <c r="A1111">
        <v>801</v>
      </c>
      <c r="B1111" s="3" t="s">
        <v>802</v>
      </c>
      <c r="C1111" s="3" t="s">
        <v>4911</v>
      </c>
      <c r="D1111" s="6">
        <v>2000</v>
      </c>
      <c r="E1111" s="8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8274</v>
      </c>
      <c r="O1111">
        <f t="shared" si="102"/>
        <v>112</v>
      </c>
      <c r="P1111">
        <f t="shared" si="103"/>
        <v>43.73</v>
      </c>
      <c r="Q1111" t="s">
        <v>8312</v>
      </c>
      <c r="R1111" t="s">
        <v>8313</v>
      </c>
      <c r="S1111" s="14">
        <f t="shared" si="104"/>
        <v>40695.795370370368</v>
      </c>
      <c r="T1111" s="14">
        <f t="shared" si="105"/>
        <v>40725.795370370368</v>
      </c>
      <c r="U1111">
        <f t="shared" si="106"/>
        <v>30</v>
      </c>
      <c r="V1111">
        <f t="shared" si="107"/>
        <v>2011</v>
      </c>
    </row>
    <row r="1112" spans="1:22" ht="60" x14ac:dyDescent="0.25">
      <c r="A1112">
        <v>3383</v>
      </c>
      <c r="B1112" s="3" t="s">
        <v>3382</v>
      </c>
      <c r="C1112" s="3" t="s">
        <v>7493</v>
      </c>
      <c r="D1112" s="6">
        <v>1750</v>
      </c>
      <c r="E1112" s="8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8269</v>
      </c>
      <c r="O1112">
        <f t="shared" si="102"/>
        <v>112</v>
      </c>
      <c r="P1112">
        <f t="shared" si="103"/>
        <v>65.17</v>
      </c>
      <c r="Q1112" t="s">
        <v>8315</v>
      </c>
      <c r="R1112" t="s">
        <v>8316</v>
      </c>
      <c r="S1112" s="14">
        <f t="shared" si="104"/>
        <v>42524.782638888893</v>
      </c>
      <c r="T1112" s="14">
        <f t="shared" si="105"/>
        <v>42544.782638888893</v>
      </c>
      <c r="U1112">
        <f t="shared" si="106"/>
        <v>20</v>
      </c>
      <c r="V1112">
        <f t="shared" si="107"/>
        <v>2016</v>
      </c>
    </row>
    <row r="1113" spans="1:22" ht="60" x14ac:dyDescent="0.25">
      <c r="A1113">
        <v>650</v>
      </c>
      <c r="B1113" s="3" t="s">
        <v>651</v>
      </c>
      <c r="C1113" s="3" t="s">
        <v>4760</v>
      </c>
      <c r="D1113" s="6">
        <v>1500</v>
      </c>
      <c r="E1113" s="8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>
        <f t="shared" si="102"/>
        <v>112</v>
      </c>
      <c r="P1113">
        <f t="shared" si="103"/>
        <v>35.130000000000003</v>
      </c>
      <c r="Q1113" t="s">
        <v>8308</v>
      </c>
      <c r="R1113" t="s">
        <v>8314</v>
      </c>
      <c r="S1113" s="14">
        <f t="shared" si="104"/>
        <v>41932.036851851852</v>
      </c>
      <c r="T1113" s="14">
        <f t="shared" si="105"/>
        <v>41992.078518518523</v>
      </c>
      <c r="U1113">
        <f t="shared" si="106"/>
        <v>61</v>
      </c>
      <c r="V1113">
        <f t="shared" si="107"/>
        <v>2014</v>
      </c>
    </row>
    <row r="1114" spans="1:22" ht="60" x14ac:dyDescent="0.25">
      <c r="A1114">
        <v>3435</v>
      </c>
      <c r="B1114" s="3" t="s">
        <v>3434</v>
      </c>
      <c r="C1114" s="3" t="s">
        <v>7545</v>
      </c>
      <c r="D1114" s="6">
        <v>1000</v>
      </c>
      <c r="E1114" s="8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8269</v>
      </c>
      <c r="O1114">
        <f t="shared" si="102"/>
        <v>112</v>
      </c>
      <c r="P1114">
        <f t="shared" si="103"/>
        <v>58.95</v>
      </c>
      <c r="Q1114" t="s">
        <v>8315</v>
      </c>
      <c r="R1114" t="s">
        <v>8316</v>
      </c>
      <c r="S1114" s="14">
        <f t="shared" si="104"/>
        <v>42572.61681712963</v>
      </c>
      <c r="T1114" s="14">
        <f t="shared" si="105"/>
        <v>42589.125</v>
      </c>
      <c r="U1114">
        <f t="shared" si="106"/>
        <v>17</v>
      </c>
      <c r="V1114">
        <f t="shared" si="107"/>
        <v>2016</v>
      </c>
    </row>
    <row r="1115" spans="1:22" ht="60" x14ac:dyDescent="0.25">
      <c r="A1115">
        <v>3681</v>
      </c>
      <c r="B1115" s="3" t="s">
        <v>3678</v>
      </c>
      <c r="C1115" s="3" t="s">
        <v>7791</v>
      </c>
      <c r="D1115" s="6">
        <v>1000</v>
      </c>
      <c r="E1115" s="8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8269</v>
      </c>
      <c r="O1115">
        <f t="shared" si="102"/>
        <v>112</v>
      </c>
      <c r="P1115">
        <f t="shared" si="103"/>
        <v>62.17</v>
      </c>
      <c r="Q1115" t="s">
        <v>8315</v>
      </c>
      <c r="R1115" t="s">
        <v>8316</v>
      </c>
      <c r="S1115" s="14">
        <f t="shared" si="104"/>
        <v>42374.651504629626</v>
      </c>
      <c r="T1115" s="14">
        <f t="shared" si="105"/>
        <v>42384.651504629626</v>
      </c>
      <c r="U1115">
        <f t="shared" si="106"/>
        <v>10</v>
      </c>
      <c r="V1115">
        <f t="shared" si="107"/>
        <v>2016</v>
      </c>
    </row>
    <row r="1116" spans="1:22" ht="30" x14ac:dyDescent="0.25">
      <c r="A1116">
        <v>3397</v>
      </c>
      <c r="B1116" s="3" t="s">
        <v>3396</v>
      </c>
      <c r="C1116" s="3" t="s">
        <v>7507</v>
      </c>
      <c r="D1116" s="6">
        <v>250</v>
      </c>
      <c r="E1116" s="8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8269</v>
      </c>
      <c r="O1116">
        <f t="shared" si="102"/>
        <v>112</v>
      </c>
      <c r="P1116">
        <f t="shared" si="103"/>
        <v>11.67</v>
      </c>
      <c r="Q1116" t="s">
        <v>8315</v>
      </c>
      <c r="R1116" t="s">
        <v>8316</v>
      </c>
      <c r="S1116" s="14">
        <f t="shared" si="104"/>
        <v>42378.478344907402</v>
      </c>
      <c r="T1116" s="14">
        <f t="shared" si="105"/>
        <v>42418.916666666672</v>
      </c>
      <c r="U1116">
        <f t="shared" si="106"/>
        <v>41</v>
      </c>
      <c r="V1116">
        <f t="shared" si="107"/>
        <v>2016</v>
      </c>
    </row>
    <row r="1117" spans="1:22" ht="60" x14ac:dyDescent="0.25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102"/>
        <v>111</v>
      </c>
      <c r="P1117">
        <f t="shared" si="103"/>
        <v>226.21</v>
      </c>
      <c r="Q1117" t="s">
        <v>8308</v>
      </c>
      <c r="R1117" t="s">
        <v>8309</v>
      </c>
      <c r="S1117" s="14">
        <f t="shared" si="104"/>
        <v>42467.581388888888</v>
      </c>
      <c r="T1117" s="14">
        <f t="shared" si="105"/>
        <v>42497.581388888888</v>
      </c>
      <c r="U1117">
        <f t="shared" si="106"/>
        <v>30</v>
      </c>
      <c r="V1117">
        <f t="shared" si="107"/>
        <v>2016</v>
      </c>
    </row>
    <row r="1118" spans="1:22" ht="60" x14ac:dyDescent="0.25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102"/>
        <v>111</v>
      </c>
      <c r="P1118">
        <f t="shared" si="103"/>
        <v>109.82</v>
      </c>
      <c r="Q1118" t="s">
        <v>8318</v>
      </c>
      <c r="R1118" t="s">
        <v>8330</v>
      </c>
      <c r="S1118" s="14">
        <f t="shared" si="104"/>
        <v>41936.001226851848</v>
      </c>
      <c r="T1118" s="14">
        <f t="shared" si="105"/>
        <v>41966.042893518519</v>
      </c>
      <c r="U1118">
        <f t="shared" si="106"/>
        <v>31</v>
      </c>
      <c r="V1118">
        <f t="shared" si="107"/>
        <v>2014</v>
      </c>
    </row>
    <row r="1119" spans="1:22" ht="60" x14ac:dyDescent="0.25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102"/>
        <v>111</v>
      </c>
      <c r="P1119">
        <f t="shared" si="103"/>
        <v>90.5</v>
      </c>
      <c r="Q1119" t="s">
        <v>8321</v>
      </c>
      <c r="R1119" t="s">
        <v>8322</v>
      </c>
      <c r="S1119" s="14">
        <f t="shared" si="104"/>
        <v>40840.615787037037</v>
      </c>
      <c r="T1119" s="14">
        <f t="shared" si="105"/>
        <v>40900.125</v>
      </c>
      <c r="U1119">
        <f t="shared" si="106"/>
        <v>60</v>
      </c>
      <c r="V1119">
        <f t="shared" si="107"/>
        <v>2011</v>
      </c>
    </row>
    <row r="1120" spans="1:22" x14ac:dyDescent="0.25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102"/>
        <v>111</v>
      </c>
      <c r="P1120">
        <f t="shared" si="103"/>
        <v>42.52</v>
      </c>
      <c r="Q1120" t="s">
        <v>8318</v>
      </c>
      <c r="R1120" t="s">
        <v>8330</v>
      </c>
      <c r="S1120" s="14">
        <f t="shared" si="104"/>
        <v>41282.944456018515</v>
      </c>
      <c r="T1120" s="14">
        <f t="shared" si="105"/>
        <v>41312.944456018515</v>
      </c>
      <c r="U1120">
        <f t="shared" si="106"/>
        <v>30</v>
      </c>
      <c r="V1120">
        <f t="shared" si="107"/>
        <v>2013</v>
      </c>
    </row>
    <row r="1121" spans="1:22" ht="45" x14ac:dyDescent="0.25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102"/>
        <v>111</v>
      </c>
      <c r="P1121">
        <f t="shared" si="103"/>
        <v>97.11</v>
      </c>
      <c r="Q1121" t="s">
        <v>8323</v>
      </c>
      <c r="R1121" t="s">
        <v>8324</v>
      </c>
      <c r="S1121" s="14">
        <f t="shared" si="104"/>
        <v>41786.614363425928</v>
      </c>
      <c r="T1121" s="14">
        <f t="shared" si="105"/>
        <v>41817.614363425928</v>
      </c>
      <c r="U1121">
        <f t="shared" si="106"/>
        <v>31</v>
      </c>
      <c r="V1121">
        <f t="shared" si="107"/>
        <v>2014</v>
      </c>
    </row>
    <row r="1122" spans="1:22" ht="45" x14ac:dyDescent="0.25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102"/>
        <v>111</v>
      </c>
      <c r="P1122">
        <f t="shared" si="103"/>
        <v>127.98</v>
      </c>
      <c r="Q1122" t="s">
        <v>8312</v>
      </c>
      <c r="R1122" t="s">
        <v>8313</v>
      </c>
      <c r="S1122" s="14">
        <f t="shared" si="104"/>
        <v>40513.757569444446</v>
      </c>
      <c r="T1122" s="14">
        <f t="shared" si="105"/>
        <v>40603.757569444446</v>
      </c>
      <c r="U1122">
        <f t="shared" si="106"/>
        <v>90</v>
      </c>
      <c r="V1122">
        <f t="shared" si="107"/>
        <v>2010</v>
      </c>
    </row>
    <row r="1123" spans="1:22" ht="45" x14ac:dyDescent="0.25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102"/>
        <v>111</v>
      </c>
      <c r="P1123">
        <f t="shared" si="103"/>
        <v>200.69</v>
      </c>
      <c r="Q1123" t="s">
        <v>8315</v>
      </c>
      <c r="R1123" t="s">
        <v>8316</v>
      </c>
      <c r="S1123" s="14">
        <f t="shared" si="104"/>
        <v>41775.753761574073</v>
      </c>
      <c r="T1123" s="14">
        <f t="shared" si="105"/>
        <v>41805.753761574073</v>
      </c>
      <c r="U1123">
        <f t="shared" si="106"/>
        <v>30</v>
      </c>
      <c r="V1123">
        <f t="shared" si="107"/>
        <v>2014</v>
      </c>
    </row>
    <row r="1124" spans="1:22" ht="60" x14ac:dyDescent="0.25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102"/>
        <v>111</v>
      </c>
      <c r="P1124">
        <f t="shared" si="103"/>
        <v>73.36</v>
      </c>
      <c r="Q1124" t="s">
        <v>8312</v>
      </c>
      <c r="R1124" t="s">
        <v>8313</v>
      </c>
      <c r="S1124" s="14">
        <f t="shared" si="104"/>
        <v>41682.099189814813</v>
      </c>
      <c r="T1124" s="14">
        <f t="shared" si="105"/>
        <v>41722.057523148149</v>
      </c>
      <c r="U1124">
        <f t="shared" si="106"/>
        <v>40</v>
      </c>
      <c r="V1124">
        <f t="shared" si="107"/>
        <v>2014</v>
      </c>
    </row>
    <row r="1125" spans="1:22" ht="45" x14ac:dyDescent="0.25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102"/>
        <v>111</v>
      </c>
      <c r="P1125">
        <f t="shared" si="103"/>
        <v>74.180000000000007</v>
      </c>
      <c r="Q1125" t="s">
        <v>8326</v>
      </c>
      <c r="R1125" t="s">
        <v>8327</v>
      </c>
      <c r="S1125" s="14">
        <f t="shared" si="104"/>
        <v>41786.640543981484</v>
      </c>
      <c r="T1125" s="14">
        <f t="shared" si="105"/>
        <v>41816.640543981484</v>
      </c>
      <c r="U1125">
        <f t="shared" si="106"/>
        <v>30</v>
      </c>
      <c r="V1125">
        <f t="shared" si="107"/>
        <v>2014</v>
      </c>
    </row>
    <row r="1126" spans="1:22" ht="45" x14ac:dyDescent="0.25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102"/>
        <v>111</v>
      </c>
      <c r="P1126">
        <f t="shared" si="103"/>
        <v>57.63</v>
      </c>
      <c r="Q1126" t="s">
        <v>8315</v>
      </c>
      <c r="R1126" t="s">
        <v>8316</v>
      </c>
      <c r="S1126" s="14">
        <f t="shared" si="104"/>
        <v>42230.472222222219</v>
      </c>
      <c r="T1126" s="14">
        <f t="shared" si="105"/>
        <v>42259.165972222225</v>
      </c>
      <c r="U1126">
        <f t="shared" si="106"/>
        <v>29</v>
      </c>
      <c r="V1126">
        <f t="shared" si="107"/>
        <v>2015</v>
      </c>
    </row>
    <row r="1127" spans="1:22" ht="60" x14ac:dyDescent="0.25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102"/>
        <v>111</v>
      </c>
      <c r="P1127">
        <f t="shared" si="103"/>
        <v>62.33</v>
      </c>
      <c r="Q1127" t="s">
        <v>8318</v>
      </c>
      <c r="R1127" t="s">
        <v>8319</v>
      </c>
      <c r="S1127" s="14">
        <f t="shared" si="104"/>
        <v>40786.187789351854</v>
      </c>
      <c r="T1127" s="14">
        <f t="shared" si="105"/>
        <v>40818.290972222225</v>
      </c>
      <c r="U1127">
        <f t="shared" si="106"/>
        <v>33</v>
      </c>
      <c r="V1127">
        <f t="shared" si="107"/>
        <v>2011</v>
      </c>
    </row>
    <row r="1128" spans="1:22" ht="60" x14ac:dyDescent="0.25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102"/>
        <v>111</v>
      </c>
      <c r="P1128">
        <f t="shared" si="103"/>
        <v>115.31</v>
      </c>
      <c r="Q1128" t="s">
        <v>8312</v>
      </c>
      <c r="R1128" t="s">
        <v>8329</v>
      </c>
      <c r="S1128" s="14">
        <f t="shared" si="104"/>
        <v>41313.985046296293</v>
      </c>
      <c r="T1128" s="14">
        <f t="shared" si="105"/>
        <v>41343.943379629629</v>
      </c>
      <c r="U1128">
        <f t="shared" si="106"/>
        <v>30</v>
      </c>
      <c r="V1128">
        <f t="shared" si="107"/>
        <v>2013</v>
      </c>
    </row>
    <row r="1129" spans="1:22" ht="60" x14ac:dyDescent="0.25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102"/>
        <v>111</v>
      </c>
      <c r="P1129">
        <f t="shared" si="103"/>
        <v>151.46</v>
      </c>
      <c r="Q1129" t="s">
        <v>8315</v>
      </c>
      <c r="R1129" t="s">
        <v>8316</v>
      </c>
      <c r="S1129" s="14">
        <f t="shared" si="104"/>
        <v>42176.419039351851</v>
      </c>
      <c r="T1129" s="14">
        <f t="shared" si="105"/>
        <v>42206.419039351851</v>
      </c>
      <c r="U1129">
        <f t="shared" si="106"/>
        <v>30</v>
      </c>
      <c r="V1129">
        <f t="shared" si="107"/>
        <v>2015</v>
      </c>
    </row>
    <row r="1130" spans="1:22" ht="60" x14ac:dyDescent="0.25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102"/>
        <v>111</v>
      </c>
      <c r="P1130">
        <f t="shared" si="103"/>
        <v>104.39</v>
      </c>
      <c r="Q1130" t="s">
        <v>8323</v>
      </c>
      <c r="R1130" t="s">
        <v>8324</v>
      </c>
      <c r="S1130" s="14">
        <f t="shared" si="104"/>
        <v>42067.876770833333</v>
      </c>
      <c r="T1130" s="14">
        <f t="shared" si="105"/>
        <v>42097.835104166668</v>
      </c>
      <c r="U1130">
        <f t="shared" si="106"/>
        <v>30</v>
      </c>
      <c r="V1130">
        <f t="shared" si="107"/>
        <v>2015</v>
      </c>
    </row>
    <row r="1131" spans="1:22" ht="60" x14ac:dyDescent="0.25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102"/>
        <v>111</v>
      </c>
      <c r="P1131">
        <f t="shared" si="103"/>
        <v>61.03</v>
      </c>
      <c r="Q1131" t="s">
        <v>8312</v>
      </c>
      <c r="R1131" t="s">
        <v>8334</v>
      </c>
      <c r="S1131" s="14">
        <f t="shared" si="104"/>
        <v>41304.751284722224</v>
      </c>
      <c r="T1131" s="14">
        <f t="shared" si="105"/>
        <v>41334.750787037039</v>
      </c>
      <c r="U1131">
        <f t="shared" si="106"/>
        <v>30</v>
      </c>
      <c r="V1131">
        <f t="shared" si="107"/>
        <v>2013</v>
      </c>
    </row>
    <row r="1132" spans="1:22" ht="60" x14ac:dyDescent="0.25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102"/>
        <v>111</v>
      </c>
      <c r="P1132">
        <f t="shared" si="103"/>
        <v>104.73</v>
      </c>
      <c r="Q1132" t="s">
        <v>8312</v>
      </c>
      <c r="R1132" t="s">
        <v>8313</v>
      </c>
      <c r="S1132" s="14">
        <f t="shared" si="104"/>
        <v>41463.743472222224</v>
      </c>
      <c r="T1132" s="14">
        <f t="shared" si="105"/>
        <v>41483.743472222224</v>
      </c>
      <c r="U1132">
        <f t="shared" si="106"/>
        <v>20</v>
      </c>
      <c r="V1132">
        <f t="shared" si="107"/>
        <v>2013</v>
      </c>
    </row>
    <row r="1133" spans="1:22" ht="45" x14ac:dyDescent="0.25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102"/>
        <v>111</v>
      </c>
      <c r="P1133">
        <f t="shared" si="103"/>
        <v>93.77</v>
      </c>
      <c r="Q1133" t="s">
        <v>8315</v>
      </c>
      <c r="R1133" t="s">
        <v>8336</v>
      </c>
      <c r="S1133" s="14">
        <f t="shared" si="104"/>
        <v>42487.037905092591</v>
      </c>
      <c r="T1133" s="14">
        <f t="shared" si="105"/>
        <v>42517.037905092591</v>
      </c>
      <c r="U1133">
        <f t="shared" si="106"/>
        <v>30</v>
      </c>
      <c r="V1133">
        <f t="shared" si="107"/>
        <v>2016</v>
      </c>
    </row>
    <row r="1134" spans="1:22" ht="60" x14ac:dyDescent="0.25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102"/>
        <v>111</v>
      </c>
      <c r="P1134">
        <f t="shared" si="103"/>
        <v>50.18</v>
      </c>
      <c r="Q1134" t="s">
        <v>8318</v>
      </c>
      <c r="R1134" t="s">
        <v>8330</v>
      </c>
      <c r="S1134" s="14">
        <f t="shared" si="104"/>
        <v>40809.15252314815</v>
      </c>
      <c r="T1134" s="14">
        <f t="shared" si="105"/>
        <v>40854.194189814814</v>
      </c>
      <c r="U1134">
        <f t="shared" si="106"/>
        <v>46</v>
      </c>
      <c r="V1134">
        <f t="shared" si="107"/>
        <v>2011</v>
      </c>
    </row>
    <row r="1135" spans="1:22" ht="60" x14ac:dyDescent="0.25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102"/>
        <v>111</v>
      </c>
      <c r="P1135">
        <f t="shared" si="103"/>
        <v>95.78</v>
      </c>
      <c r="Q1135" t="s">
        <v>8318</v>
      </c>
      <c r="R1135" t="s">
        <v>8330</v>
      </c>
      <c r="S1135" s="14">
        <f t="shared" si="104"/>
        <v>40267.245717592588</v>
      </c>
      <c r="T1135" s="14">
        <f t="shared" si="105"/>
        <v>40308.844444444447</v>
      </c>
      <c r="U1135">
        <f t="shared" si="106"/>
        <v>42</v>
      </c>
      <c r="V1135">
        <f t="shared" si="107"/>
        <v>2010</v>
      </c>
    </row>
    <row r="1136" spans="1:22" ht="45" x14ac:dyDescent="0.25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102"/>
        <v>111</v>
      </c>
      <c r="P1136">
        <f t="shared" si="103"/>
        <v>554</v>
      </c>
      <c r="Q1136" t="s">
        <v>8312</v>
      </c>
      <c r="R1136" t="s">
        <v>8320</v>
      </c>
      <c r="S1136" s="14">
        <f t="shared" si="104"/>
        <v>41521.617361111108</v>
      </c>
      <c r="T1136" s="14">
        <f t="shared" si="105"/>
        <v>41535.617361111108</v>
      </c>
      <c r="U1136">
        <f t="shared" si="106"/>
        <v>14</v>
      </c>
      <c r="V1136">
        <f t="shared" si="107"/>
        <v>2013</v>
      </c>
    </row>
    <row r="1137" spans="1:22" ht="45" x14ac:dyDescent="0.25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102"/>
        <v>111</v>
      </c>
      <c r="P1137">
        <f t="shared" si="103"/>
        <v>63.62</v>
      </c>
      <c r="Q1137" t="s">
        <v>8312</v>
      </c>
      <c r="R1137" t="s">
        <v>8313</v>
      </c>
      <c r="S1137" s="14">
        <f t="shared" si="104"/>
        <v>42146.190902777773</v>
      </c>
      <c r="T1137" s="14">
        <f t="shared" si="105"/>
        <v>42170.190902777773</v>
      </c>
      <c r="U1137">
        <f t="shared" si="106"/>
        <v>24</v>
      </c>
      <c r="V1137">
        <f t="shared" si="107"/>
        <v>2015</v>
      </c>
    </row>
    <row r="1138" spans="1:22" ht="45" x14ac:dyDescent="0.25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102"/>
        <v>111</v>
      </c>
      <c r="P1138">
        <f t="shared" si="103"/>
        <v>40.630000000000003</v>
      </c>
      <c r="Q1138" t="s">
        <v>8315</v>
      </c>
      <c r="R1138" t="s">
        <v>8316</v>
      </c>
      <c r="S1138" s="14">
        <f t="shared" si="104"/>
        <v>42401.806562500002</v>
      </c>
      <c r="T1138" s="14">
        <f t="shared" si="105"/>
        <v>42431.806562500002</v>
      </c>
      <c r="U1138">
        <f t="shared" si="106"/>
        <v>30</v>
      </c>
      <c r="V1138">
        <f t="shared" si="107"/>
        <v>2016</v>
      </c>
    </row>
    <row r="1139" spans="1:22" ht="60" x14ac:dyDescent="0.25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102"/>
        <v>111</v>
      </c>
      <c r="P1139">
        <f t="shared" si="103"/>
        <v>61.9</v>
      </c>
      <c r="Q1139" t="s">
        <v>8312</v>
      </c>
      <c r="R1139" t="s">
        <v>8325</v>
      </c>
      <c r="S1139" s="14">
        <f t="shared" si="104"/>
        <v>40956.066087962965</v>
      </c>
      <c r="T1139" s="14">
        <f t="shared" si="105"/>
        <v>41013.73333333333</v>
      </c>
      <c r="U1139">
        <f t="shared" si="106"/>
        <v>58</v>
      </c>
      <c r="V1139">
        <f t="shared" si="107"/>
        <v>2012</v>
      </c>
    </row>
    <row r="1140" spans="1:22" ht="60" x14ac:dyDescent="0.25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102"/>
        <v>111</v>
      </c>
      <c r="P1140">
        <f t="shared" si="103"/>
        <v>68.349999999999994</v>
      </c>
      <c r="Q1140" t="s">
        <v>8315</v>
      </c>
      <c r="R1140" t="s">
        <v>8316</v>
      </c>
      <c r="S1140" s="14">
        <f t="shared" si="104"/>
        <v>41941.75203703704</v>
      </c>
      <c r="T1140" s="14">
        <f t="shared" si="105"/>
        <v>41964.708333333328</v>
      </c>
      <c r="U1140">
        <f t="shared" si="106"/>
        <v>23</v>
      </c>
      <c r="V1140">
        <f t="shared" si="107"/>
        <v>2014</v>
      </c>
    </row>
    <row r="1141" spans="1:22" ht="60" x14ac:dyDescent="0.25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102"/>
        <v>111</v>
      </c>
      <c r="P1141">
        <f t="shared" si="103"/>
        <v>125.81</v>
      </c>
      <c r="Q1141" t="s">
        <v>8315</v>
      </c>
      <c r="R1141" t="s">
        <v>8316</v>
      </c>
      <c r="S1141" s="14">
        <f t="shared" si="104"/>
        <v>41853.240208333329</v>
      </c>
      <c r="T1141" s="14">
        <f t="shared" si="105"/>
        <v>41876.207638888889</v>
      </c>
      <c r="U1141">
        <f t="shared" si="106"/>
        <v>23</v>
      </c>
      <c r="V1141">
        <f t="shared" si="107"/>
        <v>2014</v>
      </c>
    </row>
    <row r="1142" spans="1:22" ht="45" x14ac:dyDescent="0.25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102"/>
        <v>111</v>
      </c>
      <c r="P1142">
        <f t="shared" si="103"/>
        <v>58.79</v>
      </c>
      <c r="Q1142" t="s">
        <v>8315</v>
      </c>
      <c r="R1142" t="s">
        <v>8316</v>
      </c>
      <c r="S1142" s="14">
        <f t="shared" si="104"/>
        <v>42633.116851851853</v>
      </c>
      <c r="T1142" s="14">
        <f t="shared" si="105"/>
        <v>42663.116851851853</v>
      </c>
      <c r="U1142">
        <f t="shared" si="106"/>
        <v>30</v>
      </c>
      <c r="V1142">
        <f t="shared" si="107"/>
        <v>2016</v>
      </c>
    </row>
    <row r="1143" spans="1:22" ht="60" x14ac:dyDescent="0.25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102"/>
        <v>111</v>
      </c>
      <c r="P1143">
        <f t="shared" si="103"/>
        <v>416.88</v>
      </c>
      <c r="Q1143" t="s">
        <v>8312</v>
      </c>
      <c r="R1143" t="s">
        <v>8329</v>
      </c>
      <c r="S1143" s="14">
        <f t="shared" si="104"/>
        <v>42323.800138888888</v>
      </c>
      <c r="T1143" s="14">
        <f t="shared" si="105"/>
        <v>42341.895833333328</v>
      </c>
      <c r="U1143">
        <f t="shared" si="106"/>
        <v>19</v>
      </c>
      <c r="V1143">
        <f t="shared" si="107"/>
        <v>2015</v>
      </c>
    </row>
    <row r="1144" spans="1:22" ht="60" x14ac:dyDescent="0.25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102"/>
        <v>111</v>
      </c>
      <c r="P1144">
        <f t="shared" si="103"/>
        <v>92.5</v>
      </c>
      <c r="Q1144" t="s">
        <v>8315</v>
      </c>
      <c r="R1144" t="s">
        <v>8316</v>
      </c>
      <c r="S1144" s="14">
        <f t="shared" si="104"/>
        <v>42447.896666666667</v>
      </c>
      <c r="T1144" s="14">
        <f t="shared" si="105"/>
        <v>42470.166666666672</v>
      </c>
      <c r="U1144">
        <f t="shared" si="106"/>
        <v>23</v>
      </c>
      <c r="V1144">
        <f t="shared" si="107"/>
        <v>2016</v>
      </c>
    </row>
    <row r="1145" spans="1:22" ht="60" x14ac:dyDescent="0.25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102"/>
        <v>111</v>
      </c>
      <c r="P1145">
        <f t="shared" si="103"/>
        <v>28.88</v>
      </c>
      <c r="Q1145" t="s">
        <v>8312</v>
      </c>
      <c r="R1145" t="s">
        <v>8329</v>
      </c>
      <c r="S1145" s="14">
        <f t="shared" si="104"/>
        <v>41089.186296296299</v>
      </c>
      <c r="T1145" s="14">
        <f t="shared" si="105"/>
        <v>41109.186296296299</v>
      </c>
      <c r="U1145">
        <f t="shared" si="106"/>
        <v>20</v>
      </c>
      <c r="V1145">
        <f t="shared" si="107"/>
        <v>2012</v>
      </c>
    </row>
    <row r="1146" spans="1:22" ht="45" x14ac:dyDescent="0.25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102"/>
        <v>111</v>
      </c>
      <c r="P1146">
        <f t="shared" si="103"/>
        <v>63.85</v>
      </c>
      <c r="Q1146" t="s">
        <v>8315</v>
      </c>
      <c r="R1146" t="s">
        <v>8316</v>
      </c>
      <c r="S1146" s="14">
        <f t="shared" si="104"/>
        <v>42171.824884259258</v>
      </c>
      <c r="T1146" s="14">
        <f t="shared" si="105"/>
        <v>42201.824884259258</v>
      </c>
      <c r="U1146">
        <f t="shared" si="106"/>
        <v>30</v>
      </c>
      <c r="V1146">
        <f t="shared" si="107"/>
        <v>2015</v>
      </c>
    </row>
    <row r="1147" spans="1:22" ht="45" x14ac:dyDescent="0.25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102"/>
        <v>111</v>
      </c>
      <c r="P1147">
        <f t="shared" si="103"/>
        <v>77.19</v>
      </c>
      <c r="Q1147" t="s">
        <v>8315</v>
      </c>
      <c r="R1147" t="s">
        <v>8316</v>
      </c>
      <c r="S1147" s="14">
        <f t="shared" si="104"/>
        <v>41974.898599537039</v>
      </c>
      <c r="T1147" s="14">
        <f t="shared" si="105"/>
        <v>42009.851388888885</v>
      </c>
      <c r="U1147">
        <f t="shared" si="106"/>
        <v>35</v>
      </c>
      <c r="V1147">
        <f t="shared" si="107"/>
        <v>2014</v>
      </c>
    </row>
    <row r="1148" spans="1:22" ht="30" x14ac:dyDescent="0.25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102"/>
        <v>111</v>
      </c>
      <c r="P1148">
        <f t="shared" si="103"/>
        <v>34.21</v>
      </c>
      <c r="Q1148" t="s">
        <v>8321</v>
      </c>
      <c r="R1148" t="s">
        <v>8331</v>
      </c>
      <c r="S1148" s="14">
        <f t="shared" si="104"/>
        <v>41157.042928240742</v>
      </c>
      <c r="T1148" s="14">
        <f t="shared" si="105"/>
        <v>41175.165972222225</v>
      </c>
      <c r="U1148">
        <f t="shared" si="106"/>
        <v>19</v>
      </c>
      <c r="V1148">
        <f t="shared" si="107"/>
        <v>2012</v>
      </c>
    </row>
    <row r="1149" spans="1:22" ht="60" x14ac:dyDescent="0.25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102"/>
        <v>111</v>
      </c>
      <c r="P1149">
        <f t="shared" si="103"/>
        <v>23.8</v>
      </c>
      <c r="Q1149" t="s">
        <v>8323</v>
      </c>
      <c r="R1149" t="s">
        <v>8324</v>
      </c>
      <c r="S1149" s="14">
        <f t="shared" si="104"/>
        <v>42680.47555555556</v>
      </c>
      <c r="T1149" s="14">
        <f t="shared" si="105"/>
        <v>42708</v>
      </c>
      <c r="U1149">
        <f t="shared" si="106"/>
        <v>28</v>
      </c>
      <c r="V1149">
        <f t="shared" si="107"/>
        <v>2016</v>
      </c>
    </row>
    <row r="1150" spans="1:22" ht="45" x14ac:dyDescent="0.25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102"/>
        <v>111</v>
      </c>
      <c r="P1150">
        <f t="shared" si="103"/>
        <v>51.67</v>
      </c>
      <c r="Q1150" t="s">
        <v>8312</v>
      </c>
      <c r="R1150" t="s">
        <v>8329</v>
      </c>
      <c r="S1150" s="14">
        <f t="shared" si="104"/>
        <v>42248.90042824074</v>
      </c>
      <c r="T1150" s="14">
        <f t="shared" si="105"/>
        <v>42277.811805555553</v>
      </c>
      <c r="U1150">
        <f t="shared" si="106"/>
        <v>29</v>
      </c>
      <c r="V1150">
        <f t="shared" si="107"/>
        <v>2015</v>
      </c>
    </row>
    <row r="1151" spans="1:22" ht="60" x14ac:dyDescent="0.25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102"/>
        <v>111</v>
      </c>
      <c r="P1151">
        <f t="shared" si="103"/>
        <v>110.75</v>
      </c>
      <c r="Q1151" t="s">
        <v>8315</v>
      </c>
      <c r="R1151" t="s">
        <v>8316</v>
      </c>
      <c r="S1151" s="14">
        <f t="shared" si="104"/>
        <v>42499.629849537043</v>
      </c>
      <c r="T1151" s="14">
        <f t="shared" si="105"/>
        <v>42522.904166666667</v>
      </c>
      <c r="U1151">
        <f t="shared" si="106"/>
        <v>24</v>
      </c>
      <c r="V1151">
        <f t="shared" si="107"/>
        <v>2016</v>
      </c>
    </row>
    <row r="1152" spans="1:22" ht="45" x14ac:dyDescent="0.25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102"/>
        <v>111</v>
      </c>
      <c r="P1152">
        <f t="shared" si="103"/>
        <v>38.86</v>
      </c>
      <c r="Q1152" t="s">
        <v>8323</v>
      </c>
      <c r="R1152" t="s">
        <v>8324</v>
      </c>
      <c r="S1152" s="14">
        <f t="shared" si="104"/>
        <v>41814.785925925928</v>
      </c>
      <c r="T1152" s="14">
        <f t="shared" si="105"/>
        <v>41844.785925925928</v>
      </c>
      <c r="U1152">
        <f t="shared" si="106"/>
        <v>30</v>
      </c>
      <c r="V1152">
        <f t="shared" si="107"/>
        <v>2014</v>
      </c>
    </row>
    <row r="1153" spans="1:22" ht="60" x14ac:dyDescent="0.25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102"/>
        <v>111</v>
      </c>
      <c r="P1153">
        <f t="shared" si="103"/>
        <v>47.66</v>
      </c>
      <c r="Q1153" t="s">
        <v>8315</v>
      </c>
      <c r="R1153" t="s">
        <v>8316</v>
      </c>
      <c r="S1153" s="14">
        <f t="shared" si="104"/>
        <v>42381.671840277777</v>
      </c>
      <c r="T1153" s="14">
        <f t="shared" si="105"/>
        <v>42411.957638888889</v>
      </c>
      <c r="U1153">
        <f t="shared" si="106"/>
        <v>31</v>
      </c>
      <c r="V1153">
        <f t="shared" si="107"/>
        <v>2016</v>
      </c>
    </row>
    <row r="1154" spans="1:22" ht="60" x14ac:dyDescent="0.25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108">ROUND(E1154/D1154*100,0)</f>
        <v>111</v>
      </c>
      <c r="P1154">
        <f t="shared" si="103"/>
        <v>43.71</v>
      </c>
      <c r="Q1154" t="s">
        <v>8312</v>
      </c>
      <c r="R1154" t="s">
        <v>8329</v>
      </c>
      <c r="S1154" s="14">
        <f t="shared" si="104"/>
        <v>40811.120324074072</v>
      </c>
      <c r="T1154" s="14">
        <f t="shared" si="105"/>
        <v>40871.161990740737</v>
      </c>
      <c r="U1154">
        <f t="shared" si="106"/>
        <v>61</v>
      </c>
      <c r="V1154">
        <f t="shared" si="107"/>
        <v>2011</v>
      </c>
    </row>
    <row r="1155" spans="1:22" ht="60" x14ac:dyDescent="0.25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108"/>
        <v>111</v>
      </c>
      <c r="P1155">
        <f t="shared" ref="P1155:P1218" si="109">IFERROR(ROUND(E1155/L1155,2),0)</f>
        <v>83.05</v>
      </c>
      <c r="Q1155" t="s">
        <v>8315</v>
      </c>
      <c r="R1155" t="s">
        <v>8316</v>
      </c>
      <c r="S1155" s="14">
        <f t="shared" ref="S1155:S1218" si="110">+(((J1155/60)/60)/24)+DATE(1970,1,1)</f>
        <v>42146.731087962966</v>
      </c>
      <c r="T1155" s="14">
        <f t="shared" ref="T1155:T1218" si="111">+(((I1155/60)/60)/24)+DATE(1970,1,1)</f>
        <v>42176.731087962966</v>
      </c>
      <c r="U1155">
        <f t="shared" ref="U1155:U1218" si="112">CEILING(T1155-S1155,1)</f>
        <v>30</v>
      </c>
      <c r="V1155">
        <f t="shared" ref="V1155:V1218" si="113">YEAR(S1155)</f>
        <v>2015</v>
      </c>
    </row>
    <row r="1156" spans="1:22" ht="60" x14ac:dyDescent="0.25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108"/>
        <v>111</v>
      </c>
      <c r="P1156">
        <f t="shared" si="109"/>
        <v>92.22</v>
      </c>
      <c r="Q1156" t="s">
        <v>8308</v>
      </c>
      <c r="R1156" t="s">
        <v>8335</v>
      </c>
      <c r="S1156" s="14">
        <f t="shared" si="110"/>
        <v>42380.926111111112</v>
      </c>
      <c r="T1156" s="14">
        <f t="shared" si="111"/>
        <v>42410.926111111112</v>
      </c>
      <c r="U1156">
        <f t="shared" si="112"/>
        <v>30</v>
      </c>
      <c r="V1156">
        <f t="shared" si="113"/>
        <v>2016</v>
      </c>
    </row>
    <row r="1157" spans="1:22" ht="60" x14ac:dyDescent="0.25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108"/>
        <v>111</v>
      </c>
      <c r="P1157">
        <f t="shared" si="109"/>
        <v>67.39</v>
      </c>
      <c r="Q1157" t="s">
        <v>8321</v>
      </c>
      <c r="R1157" t="s">
        <v>8331</v>
      </c>
      <c r="S1157" s="14">
        <f t="shared" si="110"/>
        <v>41689.917962962965</v>
      </c>
      <c r="T1157" s="14">
        <f t="shared" si="111"/>
        <v>41719.876296296294</v>
      </c>
      <c r="U1157">
        <f t="shared" si="112"/>
        <v>30</v>
      </c>
      <c r="V1157">
        <f t="shared" si="113"/>
        <v>2014</v>
      </c>
    </row>
    <row r="1158" spans="1:22" ht="45" x14ac:dyDescent="0.25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108"/>
        <v>111</v>
      </c>
      <c r="P1158">
        <f t="shared" si="109"/>
        <v>25.58</v>
      </c>
      <c r="Q1158" t="s">
        <v>8323</v>
      </c>
      <c r="R1158" t="s">
        <v>8324</v>
      </c>
      <c r="S1158" s="14">
        <f t="shared" si="110"/>
        <v>42120.628136574072</v>
      </c>
      <c r="T1158" s="14">
        <f t="shared" si="111"/>
        <v>42165.628136574072</v>
      </c>
      <c r="U1158">
        <f t="shared" si="112"/>
        <v>45</v>
      </c>
      <c r="V1158">
        <f t="shared" si="113"/>
        <v>2015</v>
      </c>
    </row>
    <row r="1159" spans="1:22" ht="45" x14ac:dyDescent="0.25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108"/>
        <v>111</v>
      </c>
      <c r="P1159">
        <f t="shared" si="109"/>
        <v>58.42</v>
      </c>
      <c r="Q1159" t="s">
        <v>8315</v>
      </c>
      <c r="R1159" t="s">
        <v>8316</v>
      </c>
      <c r="S1159" s="14">
        <f t="shared" si="110"/>
        <v>41869.740671296298</v>
      </c>
      <c r="T1159" s="14">
        <f t="shared" si="111"/>
        <v>41899.740671296298</v>
      </c>
      <c r="U1159">
        <f t="shared" si="112"/>
        <v>30</v>
      </c>
      <c r="V1159">
        <f t="shared" si="113"/>
        <v>2014</v>
      </c>
    </row>
    <row r="1160" spans="1:22" ht="60" x14ac:dyDescent="0.25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108"/>
        <v>111</v>
      </c>
      <c r="P1160">
        <f t="shared" si="109"/>
        <v>73.73</v>
      </c>
      <c r="Q1160" t="s">
        <v>8318</v>
      </c>
      <c r="R1160" t="s">
        <v>8319</v>
      </c>
      <c r="S1160" s="14">
        <f t="shared" si="110"/>
        <v>41065.858067129629</v>
      </c>
      <c r="T1160" s="14">
        <f t="shared" si="111"/>
        <v>41093.875</v>
      </c>
      <c r="U1160">
        <f t="shared" si="112"/>
        <v>29</v>
      </c>
      <c r="V1160">
        <f t="shared" si="113"/>
        <v>2012</v>
      </c>
    </row>
    <row r="1161" spans="1:22" ht="60" x14ac:dyDescent="0.25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108"/>
        <v>111</v>
      </c>
      <c r="P1161">
        <f t="shared" si="109"/>
        <v>35.6</v>
      </c>
      <c r="Q1161" t="s">
        <v>8312</v>
      </c>
      <c r="R1161" t="s">
        <v>8334</v>
      </c>
      <c r="S1161" s="14">
        <f t="shared" si="110"/>
        <v>40829.873657407406</v>
      </c>
      <c r="T1161" s="14">
        <f t="shared" si="111"/>
        <v>40862.817361111112</v>
      </c>
      <c r="U1161">
        <f t="shared" si="112"/>
        <v>33</v>
      </c>
      <c r="V1161">
        <f t="shared" si="113"/>
        <v>2011</v>
      </c>
    </row>
    <row r="1162" spans="1:22" ht="45" x14ac:dyDescent="0.25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108"/>
        <v>110</v>
      </c>
      <c r="P1162">
        <f t="shared" si="109"/>
        <v>71.849999999999994</v>
      </c>
      <c r="Q1162" t="s">
        <v>8312</v>
      </c>
      <c r="R1162" t="s">
        <v>8325</v>
      </c>
      <c r="S1162" s="14">
        <f t="shared" si="110"/>
        <v>42049.833761574075</v>
      </c>
      <c r="T1162" s="14">
        <f t="shared" si="111"/>
        <v>42079.792094907403</v>
      </c>
      <c r="U1162">
        <f t="shared" si="112"/>
        <v>30</v>
      </c>
      <c r="V1162">
        <f t="shared" si="113"/>
        <v>2015</v>
      </c>
    </row>
    <row r="1163" spans="1:22" ht="60" x14ac:dyDescent="0.25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108"/>
        <v>110</v>
      </c>
      <c r="P1163">
        <f t="shared" si="109"/>
        <v>75.44</v>
      </c>
      <c r="Q1163" t="s">
        <v>8318</v>
      </c>
      <c r="R1163" t="s">
        <v>8330</v>
      </c>
      <c r="S1163" s="14">
        <f t="shared" si="110"/>
        <v>42117.891423611116</v>
      </c>
      <c r="T1163" s="14">
        <f t="shared" si="111"/>
        <v>42147.891423611116</v>
      </c>
      <c r="U1163">
        <f t="shared" si="112"/>
        <v>30</v>
      </c>
      <c r="V1163">
        <f t="shared" si="113"/>
        <v>2015</v>
      </c>
    </row>
    <row r="1164" spans="1:22" ht="45" x14ac:dyDescent="0.25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108"/>
        <v>110</v>
      </c>
      <c r="P1164">
        <f t="shared" si="109"/>
        <v>157.33000000000001</v>
      </c>
      <c r="Q1164" t="s">
        <v>8318</v>
      </c>
      <c r="R1164" t="s">
        <v>8330</v>
      </c>
      <c r="S1164" s="14">
        <f t="shared" si="110"/>
        <v>41526.708935185183</v>
      </c>
      <c r="T1164" s="14">
        <f t="shared" si="111"/>
        <v>41557.708935185183</v>
      </c>
      <c r="U1164">
        <f t="shared" si="112"/>
        <v>31</v>
      </c>
      <c r="V1164">
        <f t="shared" si="113"/>
        <v>2013</v>
      </c>
    </row>
    <row r="1165" spans="1:22" ht="60" x14ac:dyDescent="0.25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108"/>
        <v>110</v>
      </c>
      <c r="P1165">
        <f t="shared" si="109"/>
        <v>94.55</v>
      </c>
      <c r="Q1165" t="s">
        <v>8315</v>
      </c>
      <c r="R1165" t="s">
        <v>8328</v>
      </c>
      <c r="S1165" s="14">
        <f t="shared" si="110"/>
        <v>41932.708877314813</v>
      </c>
      <c r="T1165" s="14">
        <f t="shared" si="111"/>
        <v>41961.190972222219</v>
      </c>
      <c r="U1165">
        <f t="shared" si="112"/>
        <v>29</v>
      </c>
      <c r="V1165">
        <f t="shared" si="113"/>
        <v>2014</v>
      </c>
    </row>
    <row r="1166" spans="1:22" ht="60" x14ac:dyDescent="0.25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108"/>
        <v>110</v>
      </c>
      <c r="P1166">
        <f t="shared" si="109"/>
        <v>104.15</v>
      </c>
      <c r="Q1166" t="s">
        <v>8315</v>
      </c>
      <c r="R1166" t="s">
        <v>8328</v>
      </c>
      <c r="S1166" s="14">
        <f t="shared" si="110"/>
        <v>42627.307303240741</v>
      </c>
      <c r="T1166" s="14">
        <f t="shared" si="111"/>
        <v>42656</v>
      </c>
      <c r="U1166">
        <f t="shared" si="112"/>
        <v>29</v>
      </c>
      <c r="V1166">
        <f t="shared" si="113"/>
        <v>2016</v>
      </c>
    </row>
    <row r="1167" spans="1:22" ht="45" x14ac:dyDescent="0.25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108"/>
        <v>110</v>
      </c>
      <c r="P1167">
        <f t="shared" si="109"/>
        <v>55.96</v>
      </c>
      <c r="Q1167" t="s">
        <v>8310</v>
      </c>
      <c r="R1167" t="s">
        <v>8311</v>
      </c>
      <c r="S1167" s="14">
        <f t="shared" si="110"/>
        <v>42583.615081018521</v>
      </c>
      <c r="T1167" s="14">
        <f t="shared" si="111"/>
        <v>42620.083333333328</v>
      </c>
      <c r="U1167">
        <f t="shared" si="112"/>
        <v>37</v>
      </c>
      <c r="V1167">
        <f t="shared" si="113"/>
        <v>2016</v>
      </c>
    </row>
    <row r="1168" spans="1:22" ht="60" x14ac:dyDescent="0.25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108"/>
        <v>110</v>
      </c>
      <c r="P1168">
        <f t="shared" si="109"/>
        <v>92.04</v>
      </c>
      <c r="Q1168" t="s">
        <v>8315</v>
      </c>
      <c r="R1168" t="s">
        <v>8316</v>
      </c>
      <c r="S1168" s="14">
        <f t="shared" si="110"/>
        <v>42461.747199074074</v>
      </c>
      <c r="T1168" s="14">
        <f t="shared" si="111"/>
        <v>42491.747199074074</v>
      </c>
      <c r="U1168">
        <f t="shared" si="112"/>
        <v>30</v>
      </c>
      <c r="V1168">
        <f t="shared" si="113"/>
        <v>2016</v>
      </c>
    </row>
    <row r="1169" spans="1:22" ht="60" x14ac:dyDescent="0.25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108"/>
        <v>110</v>
      </c>
      <c r="P1169">
        <f t="shared" si="109"/>
        <v>70</v>
      </c>
      <c r="Q1169" t="s">
        <v>8318</v>
      </c>
      <c r="R1169" t="s">
        <v>8330</v>
      </c>
      <c r="S1169" s="14">
        <f t="shared" si="110"/>
        <v>42559.755671296298</v>
      </c>
      <c r="T1169" s="14">
        <f t="shared" si="111"/>
        <v>42616.041666666672</v>
      </c>
      <c r="U1169">
        <f t="shared" si="112"/>
        <v>57</v>
      </c>
      <c r="V1169">
        <f t="shared" si="113"/>
        <v>2016</v>
      </c>
    </row>
    <row r="1170" spans="1:22" ht="45" x14ac:dyDescent="0.25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108"/>
        <v>110</v>
      </c>
      <c r="P1170">
        <f t="shared" si="109"/>
        <v>128.91</v>
      </c>
      <c r="Q1170" t="s">
        <v>8315</v>
      </c>
      <c r="R1170" t="s">
        <v>8328</v>
      </c>
      <c r="S1170" s="14">
        <f t="shared" si="110"/>
        <v>42083.070590277777</v>
      </c>
      <c r="T1170" s="14">
        <f t="shared" si="111"/>
        <v>42110.118055555555</v>
      </c>
      <c r="U1170">
        <f t="shared" si="112"/>
        <v>28</v>
      </c>
      <c r="V1170">
        <f t="shared" si="113"/>
        <v>2015</v>
      </c>
    </row>
    <row r="1171" spans="1:22" ht="45" x14ac:dyDescent="0.25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108"/>
        <v>110</v>
      </c>
      <c r="P1171">
        <f t="shared" si="109"/>
        <v>99.79</v>
      </c>
      <c r="Q1171" t="s">
        <v>8315</v>
      </c>
      <c r="R1171" t="s">
        <v>8316</v>
      </c>
      <c r="S1171" s="14">
        <f t="shared" si="110"/>
        <v>42290.61855324074</v>
      </c>
      <c r="T1171" s="14">
        <f t="shared" si="111"/>
        <v>42320.104861111111</v>
      </c>
      <c r="U1171">
        <f t="shared" si="112"/>
        <v>30</v>
      </c>
      <c r="V1171">
        <f t="shared" si="113"/>
        <v>2015</v>
      </c>
    </row>
    <row r="1172" spans="1:22" ht="75" x14ac:dyDescent="0.25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108"/>
        <v>110</v>
      </c>
      <c r="P1172">
        <f t="shared" si="109"/>
        <v>31.44</v>
      </c>
      <c r="Q1172" t="s">
        <v>8308</v>
      </c>
      <c r="R1172" t="s">
        <v>8317</v>
      </c>
      <c r="S1172" s="14">
        <f t="shared" si="110"/>
        <v>41726.712754629632</v>
      </c>
      <c r="T1172" s="14">
        <f t="shared" si="111"/>
        <v>41758.712754629632</v>
      </c>
      <c r="U1172">
        <f t="shared" si="112"/>
        <v>32</v>
      </c>
      <c r="V1172">
        <f t="shared" si="113"/>
        <v>2014</v>
      </c>
    </row>
    <row r="1173" spans="1:22" ht="60" x14ac:dyDescent="0.25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108"/>
        <v>110</v>
      </c>
      <c r="P1173">
        <f t="shared" si="109"/>
        <v>85.55</v>
      </c>
      <c r="Q1173" t="s">
        <v>8312</v>
      </c>
      <c r="R1173" t="s">
        <v>8320</v>
      </c>
      <c r="S1173" s="14">
        <f t="shared" si="110"/>
        <v>41175.05972222222</v>
      </c>
      <c r="T1173" s="14">
        <f t="shared" si="111"/>
        <v>41235.101388888892</v>
      </c>
      <c r="U1173">
        <f t="shared" si="112"/>
        <v>61</v>
      </c>
      <c r="V1173">
        <f t="shared" si="113"/>
        <v>2012</v>
      </c>
    </row>
    <row r="1174" spans="1:22" ht="30" x14ac:dyDescent="0.25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108"/>
        <v>110</v>
      </c>
      <c r="P1174">
        <f t="shared" si="109"/>
        <v>96.53</v>
      </c>
      <c r="Q1174" t="s">
        <v>8315</v>
      </c>
      <c r="R1174" t="s">
        <v>8328</v>
      </c>
      <c r="S1174" s="14">
        <f t="shared" si="110"/>
        <v>42359.868611111116</v>
      </c>
      <c r="T1174" s="14">
        <f t="shared" si="111"/>
        <v>42389.868611111116</v>
      </c>
      <c r="U1174">
        <f t="shared" si="112"/>
        <v>30</v>
      </c>
      <c r="V1174">
        <f t="shared" si="113"/>
        <v>2015</v>
      </c>
    </row>
    <row r="1175" spans="1:22" ht="45" x14ac:dyDescent="0.25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108"/>
        <v>110</v>
      </c>
      <c r="P1175">
        <f t="shared" si="109"/>
        <v>65.91</v>
      </c>
      <c r="Q1175" t="s">
        <v>8312</v>
      </c>
      <c r="R1175" t="s">
        <v>8313</v>
      </c>
      <c r="S1175" s="14">
        <f t="shared" si="110"/>
        <v>42433.688900462963</v>
      </c>
      <c r="T1175" s="14">
        <f t="shared" si="111"/>
        <v>42489.507638888885</v>
      </c>
      <c r="U1175">
        <f t="shared" si="112"/>
        <v>56</v>
      </c>
      <c r="V1175">
        <f t="shared" si="113"/>
        <v>2016</v>
      </c>
    </row>
    <row r="1176" spans="1:22" ht="60" x14ac:dyDescent="0.25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108"/>
        <v>110</v>
      </c>
      <c r="P1176">
        <f t="shared" si="109"/>
        <v>68.239999999999995</v>
      </c>
      <c r="Q1176" t="s">
        <v>8318</v>
      </c>
      <c r="R1176" t="s">
        <v>8330</v>
      </c>
      <c r="S1176" s="14">
        <f t="shared" si="110"/>
        <v>41780.859629629631</v>
      </c>
      <c r="T1176" s="14">
        <f t="shared" si="111"/>
        <v>41811.165972222225</v>
      </c>
      <c r="U1176">
        <f t="shared" si="112"/>
        <v>31</v>
      </c>
      <c r="V1176">
        <f t="shared" si="113"/>
        <v>2014</v>
      </c>
    </row>
    <row r="1177" spans="1:22" ht="60" x14ac:dyDescent="0.25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108"/>
        <v>110</v>
      </c>
      <c r="P1177">
        <f t="shared" si="109"/>
        <v>42.87</v>
      </c>
      <c r="Q1177" t="s">
        <v>8318</v>
      </c>
      <c r="R1177" t="s">
        <v>8330</v>
      </c>
      <c r="S1177" s="14">
        <f t="shared" si="110"/>
        <v>40893.551724537036</v>
      </c>
      <c r="T1177" s="14">
        <f t="shared" si="111"/>
        <v>40923.551724537036</v>
      </c>
      <c r="U1177">
        <f t="shared" si="112"/>
        <v>30</v>
      </c>
      <c r="V1177">
        <f t="shared" si="113"/>
        <v>2011</v>
      </c>
    </row>
    <row r="1178" spans="1:22" ht="45" x14ac:dyDescent="0.25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108"/>
        <v>110</v>
      </c>
      <c r="P1178">
        <f t="shared" si="109"/>
        <v>166.97</v>
      </c>
      <c r="Q1178" t="s">
        <v>8315</v>
      </c>
      <c r="R1178" t="s">
        <v>8336</v>
      </c>
      <c r="S1178" s="14">
        <f t="shared" si="110"/>
        <v>42682.616967592592</v>
      </c>
      <c r="T1178" s="14">
        <f t="shared" si="111"/>
        <v>42703.25</v>
      </c>
      <c r="U1178">
        <f t="shared" si="112"/>
        <v>21</v>
      </c>
      <c r="V1178">
        <f t="shared" si="113"/>
        <v>2016</v>
      </c>
    </row>
    <row r="1179" spans="1:22" ht="60" x14ac:dyDescent="0.25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108"/>
        <v>110</v>
      </c>
      <c r="P1179">
        <f t="shared" si="109"/>
        <v>68.86</v>
      </c>
      <c r="Q1179" t="s">
        <v>8326</v>
      </c>
      <c r="R1179" t="s">
        <v>8327</v>
      </c>
      <c r="S1179" s="14">
        <f t="shared" si="110"/>
        <v>42495.871736111112</v>
      </c>
      <c r="T1179" s="14">
        <f t="shared" si="111"/>
        <v>42530.791666666672</v>
      </c>
      <c r="U1179">
        <f t="shared" si="112"/>
        <v>35</v>
      </c>
      <c r="V1179">
        <f t="shared" si="113"/>
        <v>2016</v>
      </c>
    </row>
    <row r="1180" spans="1:22" ht="60" x14ac:dyDescent="0.25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108"/>
        <v>110</v>
      </c>
      <c r="P1180">
        <f t="shared" si="109"/>
        <v>72.38</v>
      </c>
      <c r="Q1180" t="s">
        <v>8315</v>
      </c>
      <c r="R1180" t="s">
        <v>8316</v>
      </c>
      <c r="S1180" s="14">
        <f t="shared" si="110"/>
        <v>42329.838159722218</v>
      </c>
      <c r="T1180" s="14">
        <f t="shared" si="111"/>
        <v>42388.957638888889</v>
      </c>
      <c r="U1180">
        <f t="shared" si="112"/>
        <v>60</v>
      </c>
      <c r="V1180">
        <f t="shared" si="113"/>
        <v>2015</v>
      </c>
    </row>
    <row r="1181" spans="1:22" ht="60" x14ac:dyDescent="0.25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108"/>
        <v>110</v>
      </c>
      <c r="P1181">
        <f t="shared" si="109"/>
        <v>50.75</v>
      </c>
      <c r="Q1181" t="s">
        <v>8315</v>
      </c>
      <c r="R1181" t="s">
        <v>8316</v>
      </c>
      <c r="S1181" s="14">
        <f t="shared" si="110"/>
        <v>42061.212488425925</v>
      </c>
      <c r="T1181" s="14">
        <f t="shared" si="111"/>
        <v>42089.166666666672</v>
      </c>
      <c r="U1181">
        <f t="shared" si="112"/>
        <v>28</v>
      </c>
      <c r="V1181">
        <f t="shared" si="113"/>
        <v>2015</v>
      </c>
    </row>
    <row r="1182" spans="1:22" ht="60" x14ac:dyDescent="0.25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108"/>
        <v>110</v>
      </c>
      <c r="P1182">
        <f t="shared" si="109"/>
        <v>91.3</v>
      </c>
      <c r="Q1182" t="s">
        <v>8315</v>
      </c>
      <c r="R1182" t="s">
        <v>8316</v>
      </c>
      <c r="S1182" s="14">
        <f t="shared" si="110"/>
        <v>40531.886886574073</v>
      </c>
      <c r="T1182" s="14">
        <f t="shared" si="111"/>
        <v>40591.886886574073</v>
      </c>
      <c r="U1182">
        <f t="shared" si="112"/>
        <v>60</v>
      </c>
      <c r="V1182">
        <f t="shared" si="113"/>
        <v>2010</v>
      </c>
    </row>
    <row r="1183" spans="1:22" ht="60" x14ac:dyDescent="0.25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108"/>
        <v>110</v>
      </c>
      <c r="P1183">
        <f t="shared" si="109"/>
        <v>94.9</v>
      </c>
      <c r="Q1183" t="s">
        <v>8315</v>
      </c>
      <c r="R1183" t="s">
        <v>8336</v>
      </c>
      <c r="S1183" s="14">
        <f t="shared" si="110"/>
        <v>41865.882928240739</v>
      </c>
      <c r="T1183" s="14">
        <f t="shared" si="111"/>
        <v>41890.882928240739</v>
      </c>
      <c r="U1183">
        <f t="shared" si="112"/>
        <v>25</v>
      </c>
      <c r="V1183">
        <f t="shared" si="113"/>
        <v>2014</v>
      </c>
    </row>
    <row r="1184" spans="1:22" ht="45" x14ac:dyDescent="0.25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108"/>
        <v>110</v>
      </c>
      <c r="P1184">
        <f t="shared" si="109"/>
        <v>74.25</v>
      </c>
      <c r="Q1184" t="s">
        <v>8312</v>
      </c>
      <c r="R1184" t="s">
        <v>8313</v>
      </c>
      <c r="S1184" s="14">
        <f t="shared" si="110"/>
        <v>42526.874236111107</v>
      </c>
      <c r="T1184" s="14">
        <f t="shared" si="111"/>
        <v>42556.874236111107</v>
      </c>
      <c r="U1184">
        <f t="shared" si="112"/>
        <v>30</v>
      </c>
      <c r="V1184">
        <f t="shared" si="113"/>
        <v>2016</v>
      </c>
    </row>
    <row r="1185" spans="1:22" ht="30" x14ac:dyDescent="0.25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108"/>
        <v>110</v>
      </c>
      <c r="P1185">
        <f t="shared" si="109"/>
        <v>50.11</v>
      </c>
      <c r="Q1185" t="s">
        <v>8315</v>
      </c>
      <c r="R1185" t="s">
        <v>8336</v>
      </c>
      <c r="S1185" s="14">
        <f t="shared" si="110"/>
        <v>42182.108252314814</v>
      </c>
      <c r="T1185" s="14">
        <f t="shared" si="111"/>
        <v>42242.108252314814</v>
      </c>
      <c r="U1185">
        <f t="shared" si="112"/>
        <v>60</v>
      </c>
      <c r="V1185">
        <f t="shared" si="113"/>
        <v>2015</v>
      </c>
    </row>
    <row r="1186" spans="1:22" ht="45" x14ac:dyDescent="0.25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108"/>
        <v>110</v>
      </c>
      <c r="P1186">
        <f t="shared" si="109"/>
        <v>49.44</v>
      </c>
      <c r="Q1186" t="s">
        <v>8315</v>
      </c>
      <c r="R1186" t="s">
        <v>8316</v>
      </c>
      <c r="S1186" s="14">
        <f t="shared" si="110"/>
        <v>42466.303715277783</v>
      </c>
      <c r="T1186" s="14">
        <f t="shared" si="111"/>
        <v>42496.303715277783</v>
      </c>
      <c r="U1186">
        <f t="shared" si="112"/>
        <v>30</v>
      </c>
      <c r="V1186">
        <f t="shared" si="113"/>
        <v>2016</v>
      </c>
    </row>
    <row r="1187" spans="1:22" ht="45" x14ac:dyDescent="0.25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108"/>
        <v>110</v>
      </c>
      <c r="P1187">
        <f t="shared" si="109"/>
        <v>93.4</v>
      </c>
      <c r="Q1187" t="s">
        <v>8318</v>
      </c>
      <c r="R1187" t="s">
        <v>8332</v>
      </c>
      <c r="S1187" s="14">
        <f t="shared" si="110"/>
        <v>42563.932951388888</v>
      </c>
      <c r="T1187" s="14">
        <f t="shared" si="111"/>
        <v>42580.232638888891</v>
      </c>
      <c r="U1187">
        <f t="shared" si="112"/>
        <v>17</v>
      </c>
      <c r="V1187">
        <f t="shared" si="113"/>
        <v>2016</v>
      </c>
    </row>
    <row r="1188" spans="1:22" ht="45" x14ac:dyDescent="0.25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108"/>
        <v>110</v>
      </c>
      <c r="P1188">
        <f t="shared" si="109"/>
        <v>55.22</v>
      </c>
      <c r="Q1188" t="s">
        <v>8323</v>
      </c>
      <c r="R1188" t="s">
        <v>8324</v>
      </c>
      <c r="S1188" s="14">
        <f t="shared" si="110"/>
        <v>42780.600532407407</v>
      </c>
      <c r="T1188" s="14">
        <f t="shared" si="111"/>
        <v>42808.558865740735</v>
      </c>
      <c r="U1188">
        <f t="shared" si="112"/>
        <v>28</v>
      </c>
      <c r="V1188">
        <f t="shared" si="113"/>
        <v>2017</v>
      </c>
    </row>
    <row r="1189" spans="1:22" ht="30" x14ac:dyDescent="0.25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108"/>
        <v>110</v>
      </c>
      <c r="P1189">
        <f t="shared" si="109"/>
        <v>45.88</v>
      </c>
      <c r="Q1189" t="s">
        <v>8315</v>
      </c>
      <c r="R1189" t="s">
        <v>8316</v>
      </c>
      <c r="S1189" s="14">
        <f t="shared" si="110"/>
        <v>42206.835370370376</v>
      </c>
      <c r="T1189" s="14">
        <f t="shared" si="111"/>
        <v>42236.835370370376</v>
      </c>
      <c r="U1189">
        <f t="shared" si="112"/>
        <v>30</v>
      </c>
      <c r="V1189">
        <f t="shared" si="113"/>
        <v>2015</v>
      </c>
    </row>
    <row r="1190" spans="1:22" ht="60" x14ac:dyDescent="0.25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108"/>
        <v>110</v>
      </c>
      <c r="P1190">
        <f t="shared" si="109"/>
        <v>47.03</v>
      </c>
      <c r="Q1190" t="s">
        <v>8315</v>
      </c>
      <c r="R1190" t="s">
        <v>8316</v>
      </c>
      <c r="S1190" s="14">
        <f t="shared" si="110"/>
        <v>42619.935694444444</v>
      </c>
      <c r="T1190" s="14">
        <f t="shared" si="111"/>
        <v>42643.875</v>
      </c>
      <c r="U1190">
        <f t="shared" si="112"/>
        <v>24</v>
      </c>
      <c r="V1190">
        <f t="shared" si="113"/>
        <v>2016</v>
      </c>
    </row>
    <row r="1191" spans="1:22" ht="30" x14ac:dyDescent="0.25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108"/>
        <v>110</v>
      </c>
      <c r="P1191">
        <f t="shared" si="109"/>
        <v>28.11</v>
      </c>
      <c r="Q1191" t="s">
        <v>8318</v>
      </c>
      <c r="R1191" t="s">
        <v>8332</v>
      </c>
      <c r="S1191" s="14">
        <f t="shared" si="110"/>
        <v>41719.549131944441</v>
      </c>
      <c r="T1191" s="14">
        <f t="shared" si="111"/>
        <v>41733.916666666664</v>
      </c>
      <c r="U1191">
        <f t="shared" si="112"/>
        <v>15</v>
      </c>
      <c r="V1191">
        <f t="shared" si="113"/>
        <v>2014</v>
      </c>
    </row>
    <row r="1192" spans="1:22" ht="60" x14ac:dyDescent="0.25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108"/>
        <v>110</v>
      </c>
      <c r="P1192">
        <f t="shared" si="109"/>
        <v>77.22</v>
      </c>
      <c r="Q1192" t="s">
        <v>8315</v>
      </c>
      <c r="R1192" t="s">
        <v>8316</v>
      </c>
      <c r="S1192" s="14">
        <f t="shared" si="110"/>
        <v>41898.168125000004</v>
      </c>
      <c r="T1192" s="14">
        <f t="shared" si="111"/>
        <v>41913.165972222225</v>
      </c>
      <c r="U1192">
        <f t="shared" si="112"/>
        <v>15</v>
      </c>
      <c r="V1192">
        <f t="shared" si="113"/>
        <v>2014</v>
      </c>
    </row>
    <row r="1193" spans="1:22" ht="45" x14ac:dyDescent="0.25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108"/>
        <v>110</v>
      </c>
      <c r="P1193">
        <f t="shared" si="109"/>
        <v>81.03</v>
      </c>
      <c r="Q1193" t="s">
        <v>8315</v>
      </c>
      <c r="R1193" t="s">
        <v>8316</v>
      </c>
      <c r="S1193" s="14">
        <f t="shared" si="110"/>
        <v>41901.282025462962</v>
      </c>
      <c r="T1193" s="14">
        <f t="shared" si="111"/>
        <v>41922.875</v>
      </c>
      <c r="U1193">
        <f t="shared" si="112"/>
        <v>22</v>
      </c>
      <c r="V1193">
        <f t="shared" si="113"/>
        <v>2014</v>
      </c>
    </row>
    <row r="1194" spans="1:22" ht="45" x14ac:dyDescent="0.25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108"/>
        <v>110</v>
      </c>
      <c r="P1194">
        <f t="shared" si="109"/>
        <v>41.68</v>
      </c>
      <c r="Q1194" t="s">
        <v>8318</v>
      </c>
      <c r="R1194" t="s">
        <v>8332</v>
      </c>
      <c r="S1194" s="14">
        <f t="shared" si="110"/>
        <v>41375.057222222218</v>
      </c>
      <c r="T1194" s="14">
        <f t="shared" si="111"/>
        <v>41405.057222222218</v>
      </c>
      <c r="U1194">
        <f t="shared" si="112"/>
        <v>30</v>
      </c>
      <c r="V1194">
        <f t="shared" si="113"/>
        <v>2013</v>
      </c>
    </row>
    <row r="1195" spans="1:22" ht="45" x14ac:dyDescent="0.25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108"/>
        <v>110</v>
      </c>
      <c r="P1195">
        <f t="shared" si="109"/>
        <v>61.02</v>
      </c>
      <c r="Q1195" t="s">
        <v>8315</v>
      </c>
      <c r="R1195" t="s">
        <v>8316</v>
      </c>
      <c r="S1195" s="14">
        <f t="shared" si="110"/>
        <v>42264.29178240741</v>
      </c>
      <c r="T1195" s="14">
        <f t="shared" si="111"/>
        <v>42294.29178240741</v>
      </c>
      <c r="U1195">
        <f t="shared" si="112"/>
        <v>30</v>
      </c>
      <c r="V1195">
        <f t="shared" si="113"/>
        <v>2015</v>
      </c>
    </row>
    <row r="1196" spans="1:22" ht="45" x14ac:dyDescent="0.25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108"/>
        <v>110</v>
      </c>
      <c r="P1196">
        <f t="shared" si="109"/>
        <v>51.22</v>
      </c>
      <c r="Q1196" t="s">
        <v>8315</v>
      </c>
      <c r="R1196" t="s">
        <v>8316</v>
      </c>
      <c r="S1196" s="14">
        <f t="shared" si="110"/>
        <v>41960.119085648148</v>
      </c>
      <c r="T1196" s="14">
        <f t="shared" si="111"/>
        <v>41990.119085648148</v>
      </c>
      <c r="U1196">
        <f t="shared" si="112"/>
        <v>30</v>
      </c>
      <c r="V1196">
        <f t="shared" si="113"/>
        <v>2014</v>
      </c>
    </row>
    <row r="1197" spans="1:22" ht="60" x14ac:dyDescent="0.25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108"/>
        <v>110</v>
      </c>
      <c r="P1197">
        <f t="shared" si="109"/>
        <v>26.55</v>
      </c>
      <c r="Q1197" t="s">
        <v>8312</v>
      </c>
      <c r="R1197" t="s">
        <v>8320</v>
      </c>
      <c r="S1197" s="14">
        <f t="shared" si="110"/>
        <v>41833.450266203705</v>
      </c>
      <c r="T1197" s="14">
        <f t="shared" si="111"/>
        <v>41865.757638888892</v>
      </c>
      <c r="U1197">
        <f t="shared" si="112"/>
        <v>33</v>
      </c>
      <c r="V1197">
        <f t="shared" si="113"/>
        <v>2014</v>
      </c>
    </row>
    <row r="1198" spans="1:22" ht="60" x14ac:dyDescent="0.25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108"/>
        <v>110</v>
      </c>
      <c r="P1198">
        <f t="shared" si="109"/>
        <v>73.400000000000006</v>
      </c>
      <c r="Q1198" t="s">
        <v>8315</v>
      </c>
      <c r="R1198" t="s">
        <v>8316</v>
      </c>
      <c r="S1198" s="14">
        <f t="shared" si="110"/>
        <v>41786.761354166665</v>
      </c>
      <c r="T1198" s="14">
        <f t="shared" si="111"/>
        <v>41821.207638888889</v>
      </c>
      <c r="U1198">
        <f t="shared" si="112"/>
        <v>35</v>
      </c>
      <c r="V1198">
        <f t="shared" si="113"/>
        <v>2014</v>
      </c>
    </row>
    <row r="1199" spans="1:22" ht="45" x14ac:dyDescent="0.25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108"/>
        <v>110</v>
      </c>
      <c r="P1199">
        <f t="shared" si="109"/>
        <v>52.21</v>
      </c>
      <c r="Q1199" t="s">
        <v>8315</v>
      </c>
      <c r="R1199" t="s">
        <v>8316</v>
      </c>
      <c r="S1199" s="14">
        <f t="shared" si="110"/>
        <v>42380.581180555557</v>
      </c>
      <c r="T1199" s="14">
        <f t="shared" si="111"/>
        <v>42405.916666666672</v>
      </c>
      <c r="U1199">
        <f t="shared" si="112"/>
        <v>26</v>
      </c>
      <c r="V1199">
        <f t="shared" si="113"/>
        <v>2016</v>
      </c>
    </row>
    <row r="1200" spans="1:22" ht="60" x14ac:dyDescent="0.25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108"/>
        <v>110</v>
      </c>
      <c r="P1200">
        <f t="shared" si="109"/>
        <v>43.82</v>
      </c>
      <c r="Q1200" t="s">
        <v>8312</v>
      </c>
      <c r="R1200" t="s">
        <v>8325</v>
      </c>
      <c r="S1200" s="14">
        <f t="shared" si="110"/>
        <v>42241.85974537037</v>
      </c>
      <c r="T1200" s="14">
        <f t="shared" si="111"/>
        <v>42271.85974537037</v>
      </c>
      <c r="U1200">
        <f t="shared" si="112"/>
        <v>30</v>
      </c>
      <c r="V1200">
        <f t="shared" si="113"/>
        <v>2015</v>
      </c>
    </row>
    <row r="1201" spans="1:22" ht="60" x14ac:dyDescent="0.25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108"/>
        <v>110</v>
      </c>
      <c r="P1201">
        <f t="shared" si="109"/>
        <v>199.18</v>
      </c>
      <c r="Q1201" t="s">
        <v>8315</v>
      </c>
      <c r="R1201" t="s">
        <v>8316</v>
      </c>
      <c r="S1201" s="14">
        <f t="shared" si="110"/>
        <v>42109.751250000001</v>
      </c>
      <c r="T1201" s="14">
        <f t="shared" si="111"/>
        <v>42156.165972222225</v>
      </c>
      <c r="U1201">
        <f t="shared" si="112"/>
        <v>47</v>
      </c>
      <c r="V1201">
        <f t="shared" si="113"/>
        <v>2015</v>
      </c>
    </row>
    <row r="1202" spans="1:22" ht="60" x14ac:dyDescent="0.25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108"/>
        <v>110</v>
      </c>
      <c r="P1202">
        <f t="shared" si="109"/>
        <v>35.96</v>
      </c>
      <c r="Q1202" t="s">
        <v>8315</v>
      </c>
      <c r="R1202" t="s">
        <v>8316</v>
      </c>
      <c r="S1202" s="14">
        <f t="shared" si="110"/>
        <v>42256.764212962968</v>
      </c>
      <c r="T1202" s="14">
        <f t="shared" si="111"/>
        <v>42283.957638888889</v>
      </c>
      <c r="U1202">
        <f t="shared" si="112"/>
        <v>28</v>
      </c>
      <c r="V1202">
        <f t="shared" si="113"/>
        <v>2015</v>
      </c>
    </row>
    <row r="1203" spans="1:22" ht="45" x14ac:dyDescent="0.25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108"/>
        <v>110</v>
      </c>
      <c r="P1203">
        <f t="shared" si="109"/>
        <v>31.83</v>
      </c>
      <c r="Q1203" t="s">
        <v>8312</v>
      </c>
      <c r="R1203" t="s">
        <v>8329</v>
      </c>
      <c r="S1203" s="14">
        <f t="shared" si="110"/>
        <v>41535.90148148148</v>
      </c>
      <c r="T1203" s="14">
        <f t="shared" si="111"/>
        <v>41558</v>
      </c>
      <c r="U1203">
        <f t="shared" si="112"/>
        <v>23</v>
      </c>
      <c r="V1203">
        <f t="shared" si="113"/>
        <v>2013</v>
      </c>
    </row>
    <row r="1204" spans="1:22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108"/>
        <v>110</v>
      </c>
      <c r="P1204">
        <f t="shared" si="109"/>
        <v>50.02</v>
      </c>
      <c r="Q1204" t="s">
        <v>8315</v>
      </c>
      <c r="R1204" t="s">
        <v>8316</v>
      </c>
      <c r="S1204" s="14">
        <f t="shared" si="110"/>
        <v>41893.783553240741</v>
      </c>
      <c r="T1204" s="14">
        <f t="shared" si="111"/>
        <v>41914.597916666666</v>
      </c>
      <c r="U1204">
        <f t="shared" si="112"/>
        <v>21</v>
      </c>
      <c r="V1204">
        <f t="shared" si="113"/>
        <v>2014</v>
      </c>
    </row>
    <row r="1205" spans="1:22" ht="60" x14ac:dyDescent="0.25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108"/>
        <v>110</v>
      </c>
      <c r="P1205">
        <f t="shared" si="109"/>
        <v>91.67</v>
      </c>
      <c r="Q1205" t="s">
        <v>8315</v>
      </c>
      <c r="R1205" t="s">
        <v>8316</v>
      </c>
      <c r="S1205" s="14">
        <f t="shared" si="110"/>
        <v>42054.024421296301</v>
      </c>
      <c r="T1205" s="14">
        <f t="shared" si="111"/>
        <v>42061.024421296301</v>
      </c>
      <c r="U1205">
        <f t="shared" si="112"/>
        <v>7</v>
      </c>
      <c r="V1205">
        <f t="shared" si="113"/>
        <v>2015</v>
      </c>
    </row>
    <row r="1206" spans="1:22" ht="45" x14ac:dyDescent="0.25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108"/>
        <v>110</v>
      </c>
      <c r="P1206">
        <f t="shared" si="109"/>
        <v>40.78</v>
      </c>
      <c r="Q1206" t="s">
        <v>8315</v>
      </c>
      <c r="R1206" t="s">
        <v>8316</v>
      </c>
      <c r="S1206" s="14">
        <f t="shared" si="110"/>
        <v>41866.79886574074</v>
      </c>
      <c r="T1206" s="14">
        <f t="shared" si="111"/>
        <v>41885.207638888889</v>
      </c>
      <c r="U1206">
        <f t="shared" si="112"/>
        <v>19</v>
      </c>
      <c r="V1206">
        <f t="shared" si="113"/>
        <v>2014</v>
      </c>
    </row>
    <row r="1207" spans="1:22" ht="45" x14ac:dyDescent="0.25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108"/>
        <v>110</v>
      </c>
      <c r="P1207">
        <f t="shared" si="109"/>
        <v>100</v>
      </c>
      <c r="Q1207" t="s">
        <v>8312</v>
      </c>
      <c r="R1207" t="s">
        <v>8334</v>
      </c>
      <c r="S1207" s="14">
        <f t="shared" si="110"/>
        <v>40696.648784722223</v>
      </c>
      <c r="T1207" s="14">
        <f t="shared" si="111"/>
        <v>40756.648784722223</v>
      </c>
      <c r="U1207">
        <f t="shared" si="112"/>
        <v>60</v>
      </c>
      <c r="V1207">
        <f t="shared" si="113"/>
        <v>2011</v>
      </c>
    </row>
    <row r="1208" spans="1:22" ht="45" x14ac:dyDescent="0.25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108"/>
        <v>110</v>
      </c>
      <c r="P1208">
        <f t="shared" si="109"/>
        <v>44.1</v>
      </c>
      <c r="Q1208" t="s">
        <v>8308</v>
      </c>
      <c r="R1208" t="s">
        <v>8317</v>
      </c>
      <c r="S1208" s="14">
        <f t="shared" si="110"/>
        <v>41953.966053240743</v>
      </c>
      <c r="T1208" s="14">
        <f t="shared" si="111"/>
        <v>41973.966053240743</v>
      </c>
      <c r="U1208">
        <f t="shared" si="112"/>
        <v>20</v>
      </c>
      <c r="V1208">
        <f t="shared" si="113"/>
        <v>2014</v>
      </c>
    </row>
    <row r="1209" spans="1:22" ht="45" x14ac:dyDescent="0.25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108"/>
        <v>110</v>
      </c>
      <c r="P1209">
        <f t="shared" si="109"/>
        <v>42.38</v>
      </c>
      <c r="Q1209" t="s">
        <v>8312</v>
      </c>
      <c r="R1209" t="s">
        <v>8313</v>
      </c>
      <c r="S1209" s="14">
        <f t="shared" si="110"/>
        <v>42193.650671296295</v>
      </c>
      <c r="T1209" s="14">
        <f t="shared" si="111"/>
        <v>42238.207638888889</v>
      </c>
      <c r="U1209">
        <f t="shared" si="112"/>
        <v>45</v>
      </c>
      <c r="V1209">
        <f t="shared" si="113"/>
        <v>2015</v>
      </c>
    </row>
    <row r="1210" spans="1:22" ht="45" x14ac:dyDescent="0.25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108"/>
        <v>110</v>
      </c>
      <c r="P1210">
        <f t="shared" si="109"/>
        <v>50</v>
      </c>
      <c r="Q1210" t="s">
        <v>8312</v>
      </c>
      <c r="R1210" t="s">
        <v>8313</v>
      </c>
      <c r="S1210" s="14">
        <f t="shared" si="110"/>
        <v>41246.874814814815</v>
      </c>
      <c r="T1210" s="14">
        <f t="shared" si="111"/>
        <v>41276.874814814815</v>
      </c>
      <c r="U1210">
        <f t="shared" si="112"/>
        <v>30</v>
      </c>
      <c r="V1210">
        <f t="shared" si="113"/>
        <v>2012</v>
      </c>
    </row>
    <row r="1211" spans="1:22" ht="45" x14ac:dyDescent="0.25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108"/>
        <v>110</v>
      </c>
      <c r="P1211">
        <f t="shared" si="109"/>
        <v>55</v>
      </c>
      <c r="Q1211" t="s">
        <v>8315</v>
      </c>
      <c r="R1211" t="s">
        <v>8316</v>
      </c>
      <c r="S1211" s="14">
        <f t="shared" si="110"/>
        <v>42020.846666666665</v>
      </c>
      <c r="T1211" s="14">
        <f t="shared" si="111"/>
        <v>42037.207638888889</v>
      </c>
      <c r="U1211">
        <f t="shared" si="112"/>
        <v>17</v>
      </c>
      <c r="V1211">
        <f t="shared" si="113"/>
        <v>2015</v>
      </c>
    </row>
    <row r="1212" spans="1:22" ht="60" x14ac:dyDescent="0.25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108"/>
        <v>110</v>
      </c>
      <c r="P1212">
        <f t="shared" si="109"/>
        <v>24.44</v>
      </c>
      <c r="Q1212" t="s">
        <v>8315</v>
      </c>
      <c r="R1212" t="s">
        <v>8316</v>
      </c>
      <c r="S1212" s="14">
        <f t="shared" si="110"/>
        <v>42213.505474537036</v>
      </c>
      <c r="T1212" s="14">
        <f t="shared" si="111"/>
        <v>42238.505474537036</v>
      </c>
      <c r="U1212">
        <f t="shared" si="112"/>
        <v>25</v>
      </c>
      <c r="V1212">
        <f t="shared" si="113"/>
        <v>2015</v>
      </c>
    </row>
    <row r="1213" spans="1:22" ht="60" x14ac:dyDescent="0.25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108"/>
        <v>110</v>
      </c>
      <c r="P1213">
        <f t="shared" si="109"/>
        <v>20.079999999999998</v>
      </c>
      <c r="Q1213" t="s">
        <v>8315</v>
      </c>
      <c r="R1213" t="s">
        <v>8316</v>
      </c>
      <c r="S1213" s="14">
        <f t="shared" si="110"/>
        <v>42142.514016203699</v>
      </c>
      <c r="T1213" s="14">
        <f t="shared" si="111"/>
        <v>42155.958333333328</v>
      </c>
      <c r="U1213">
        <f t="shared" si="112"/>
        <v>14</v>
      </c>
      <c r="V1213">
        <f t="shared" si="113"/>
        <v>2015</v>
      </c>
    </row>
    <row r="1214" spans="1:22" ht="30" x14ac:dyDescent="0.25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108"/>
        <v>109</v>
      </c>
      <c r="P1214">
        <f t="shared" si="109"/>
        <v>56.34</v>
      </c>
      <c r="Q1214" t="s">
        <v>8318</v>
      </c>
      <c r="R1214" t="s">
        <v>8330</v>
      </c>
      <c r="S1214" s="14">
        <f t="shared" si="110"/>
        <v>41709.463518518518</v>
      </c>
      <c r="T1214" s="14">
        <f t="shared" si="111"/>
        <v>41768.875</v>
      </c>
      <c r="U1214">
        <f t="shared" si="112"/>
        <v>60</v>
      </c>
      <c r="V1214">
        <f t="shared" si="113"/>
        <v>2014</v>
      </c>
    </row>
    <row r="1215" spans="1:22" ht="60" x14ac:dyDescent="0.25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108"/>
        <v>109</v>
      </c>
      <c r="P1215">
        <f t="shared" si="109"/>
        <v>103.52</v>
      </c>
      <c r="Q1215" t="s">
        <v>8318</v>
      </c>
      <c r="R1215" t="s">
        <v>8330</v>
      </c>
      <c r="S1215" s="14">
        <f t="shared" si="110"/>
        <v>42297.791886574079</v>
      </c>
      <c r="T1215" s="14">
        <f t="shared" si="111"/>
        <v>42327.833553240736</v>
      </c>
      <c r="U1215">
        <f t="shared" si="112"/>
        <v>31</v>
      </c>
      <c r="V1215">
        <f t="shared" si="113"/>
        <v>2015</v>
      </c>
    </row>
    <row r="1216" spans="1:22" ht="30" x14ac:dyDescent="0.25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108"/>
        <v>109</v>
      </c>
      <c r="P1216">
        <f t="shared" si="109"/>
        <v>66.349999999999994</v>
      </c>
      <c r="Q1216" t="s">
        <v>8318</v>
      </c>
      <c r="R1216" t="s">
        <v>8332</v>
      </c>
      <c r="S1216" s="14">
        <f t="shared" si="110"/>
        <v>42229.820173611108</v>
      </c>
      <c r="T1216" s="14">
        <f t="shared" si="111"/>
        <v>42262.818750000006</v>
      </c>
      <c r="U1216">
        <f t="shared" si="112"/>
        <v>33</v>
      </c>
      <c r="V1216">
        <f t="shared" si="113"/>
        <v>2015</v>
      </c>
    </row>
    <row r="1217" spans="1:22" ht="45" x14ac:dyDescent="0.25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108"/>
        <v>109</v>
      </c>
      <c r="P1217">
        <f t="shared" si="109"/>
        <v>88.59</v>
      </c>
      <c r="Q1217" t="s">
        <v>8315</v>
      </c>
      <c r="R1217" t="s">
        <v>8328</v>
      </c>
      <c r="S1217" s="14">
        <f t="shared" si="110"/>
        <v>41368.560289351852</v>
      </c>
      <c r="T1217" s="14">
        <f t="shared" si="111"/>
        <v>41398.560289351852</v>
      </c>
      <c r="U1217">
        <f t="shared" si="112"/>
        <v>30</v>
      </c>
      <c r="V1217">
        <f t="shared" si="113"/>
        <v>2013</v>
      </c>
    </row>
    <row r="1218" spans="1:22" ht="45" x14ac:dyDescent="0.25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114">ROUND(E1218/D1218*100,0)</f>
        <v>109</v>
      </c>
      <c r="P1218">
        <f t="shared" si="109"/>
        <v>92.13</v>
      </c>
      <c r="Q1218" t="s">
        <v>8315</v>
      </c>
      <c r="R1218" t="s">
        <v>8328</v>
      </c>
      <c r="S1218" s="14">
        <f t="shared" si="110"/>
        <v>41610.794421296298</v>
      </c>
      <c r="T1218" s="14">
        <f t="shared" si="111"/>
        <v>41637.332638888889</v>
      </c>
      <c r="U1218">
        <f t="shared" si="112"/>
        <v>27</v>
      </c>
      <c r="V1218">
        <f t="shared" si="113"/>
        <v>2013</v>
      </c>
    </row>
    <row r="1219" spans="1:22" ht="60" x14ac:dyDescent="0.25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114"/>
        <v>109</v>
      </c>
      <c r="P1219">
        <f t="shared" ref="P1219:P1282" si="115">IFERROR(ROUND(E1219/L1219,2),0)</f>
        <v>99.16</v>
      </c>
      <c r="Q1219" t="s">
        <v>8312</v>
      </c>
      <c r="R1219" t="s">
        <v>8313</v>
      </c>
      <c r="S1219" s="14">
        <f t="shared" ref="S1219:S1282" si="116">+(((J1219/60)/60)/24)+DATE(1970,1,1)</f>
        <v>42445.823055555549</v>
      </c>
      <c r="T1219" s="14">
        <f t="shared" ref="T1219:T1282" si="117">+(((I1219/60)/60)/24)+DATE(1970,1,1)</f>
        <v>42476</v>
      </c>
      <c r="U1219">
        <f t="shared" ref="U1219:U1282" si="118">CEILING(T1219-S1219,1)</f>
        <v>31</v>
      </c>
      <c r="V1219">
        <f t="shared" ref="V1219:V1282" si="119">YEAR(S1219)</f>
        <v>2016</v>
      </c>
    </row>
    <row r="1220" spans="1:22" ht="45" x14ac:dyDescent="0.25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114"/>
        <v>109</v>
      </c>
      <c r="P1220">
        <f t="shared" si="115"/>
        <v>199.9</v>
      </c>
      <c r="Q1220" t="s">
        <v>8318</v>
      </c>
      <c r="R1220" t="s">
        <v>8332</v>
      </c>
      <c r="S1220" s="14">
        <f t="shared" si="116"/>
        <v>41878.627187500002</v>
      </c>
      <c r="T1220" s="14">
        <f t="shared" si="117"/>
        <v>41908.627187500002</v>
      </c>
      <c r="U1220">
        <f t="shared" si="118"/>
        <v>30</v>
      </c>
      <c r="V1220">
        <f t="shared" si="119"/>
        <v>2014</v>
      </c>
    </row>
    <row r="1221" spans="1:22" ht="45" x14ac:dyDescent="0.25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114"/>
        <v>109</v>
      </c>
      <c r="P1221">
        <f t="shared" si="115"/>
        <v>159.24</v>
      </c>
      <c r="Q1221" t="s">
        <v>8323</v>
      </c>
      <c r="R1221" t="s">
        <v>8324</v>
      </c>
      <c r="S1221" s="14">
        <f t="shared" si="116"/>
        <v>42619.466342592597</v>
      </c>
      <c r="T1221" s="14">
        <f t="shared" si="117"/>
        <v>42649.583333333328</v>
      </c>
      <c r="U1221">
        <f t="shared" si="118"/>
        <v>31</v>
      </c>
      <c r="V1221">
        <f t="shared" si="119"/>
        <v>2016</v>
      </c>
    </row>
    <row r="1222" spans="1:22" ht="60" x14ac:dyDescent="0.25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114"/>
        <v>109</v>
      </c>
      <c r="P1222">
        <f t="shared" si="115"/>
        <v>121.28</v>
      </c>
      <c r="Q1222" t="s">
        <v>8318</v>
      </c>
      <c r="R1222" t="s">
        <v>8330</v>
      </c>
      <c r="S1222" s="14">
        <f t="shared" si="116"/>
        <v>41313.816249999996</v>
      </c>
      <c r="T1222" s="14">
        <f t="shared" si="117"/>
        <v>41358.774583333332</v>
      </c>
      <c r="U1222">
        <f t="shared" si="118"/>
        <v>45</v>
      </c>
      <c r="V1222">
        <f t="shared" si="119"/>
        <v>2013</v>
      </c>
    </row>
    <row r="1223" spans="1:22" ht="60" x14ac:dyDescent="0.25">
      <c r="A1223">
        <v>3128</v>
      </c>
      <c r="B1223" s="3" t="s">
        <v>3128</v>
      </c>
      <c r="C1223" s="3" t="s">
        <v>7238</v>
      </c>
      <c r="D1223" s="6">
        <v>15000</v>
      </c>
      <c r="E1223" s="8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8269</v>
      </c>
      <c r="O1223">
        <f t="shared" si="114"/>
        <v>109</v>
      </c>
      <c r="P1223">
        <f t="shared" si="115"/>
        <v>139.24</v>
      </c>
      <c r="Q1223" t="s">
        <v>8315</v>
      </c>
      <c r="R1223" t="s">
        <v>8316</v>
      </c>
      <c r="S1223" s="14">
        <f t="shared" si="116"/>
        <v>42780.825706018513</v>
      </c>
      <c r="T1223" s="14">
        <f t="shared" si="117"/>
        <v>42810.784039351856</v>
      </c>
      <c r="U1223">
        <f t="shared" si="118"/>
        <v>30</v>
      </c>
      <c r="V1223">
        <f t="shared" si="119"/>
        <v>2017</v>
      </c>
    </row>
    <row r="1224" spans="1:22" ht="60" x14ac:dyDescent="0.25">
      <c r="A1224">
        <v>2521</v>
      </c>
      <c r="B1224" s="3" t="s">
        <v>2521</v>
      </c>
      <c r="C1224" s="3" t="s">
        <v>6631</v>
      </c>
      <c r="D1224" s="6">
        <v>12500</v>
      </c>
      <c r="E1224" s="8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>
        <f t="shared" si="114"/>
        <v>109</v>
      </c>
      <c r="P1224">
        <f t="shared" si="115"/>
        <v>103.68</v>
      </c>
      <c r="Q1224" t="s">
        <v>8312</v>
      </c>
      <c r="R1224" t="s">
        <v>8334</v>
      </c>
      <c r="S1224" s="14">
        <f t="shared" si="116"/>
        <v>42269.967835648145</v>
      </c>
      <c r="T1224" s="14">
        <f t="shared" si="117"/>
        <v>42290.967835648145</v>
      </c>
      <c r="U1224">
        <f t="shared" si="118"/>
        <v>21</v>
      </c>
      <c r="V1224">
        <f t="shared" si="119"/>
        <v>2015</v>
      </c>
    </row>
    <row r="1225" spans="1:22" ht="45" x14ac:dyDescent="0.25">
      <c r="A1225">
        <v>3044</v>
      </c>
      <c r="B1225" s="3" t="s">
        <v>3044</v>
      </c>
      <c r="C1225" s="3" t="s">
        <v>7154</v>
      </c>
      <c r="D1225" s="6">
        <v>12000</v>
      </c>
      <c r="E1225" s="8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8301</v>
      </c>
      <c r="O1225">
        <f t="shared" si="114"/>
        <v>109</v>
      </c>
      <c r="P1225">
        <f t="shared" si="115"/>
        <v>84.11</v>
      </c>
      <c r="Q1225" t="s">
        <v>8315</v>
      </c>
      <c r="R1225" t="s">
        <v>8328</v>
      </c>
      <c r="S1225" s="14">
        <f t="shared" si="116"/>
        <v>42387.7268287037</v>
      </c>
      <c r="T1225" s="14">
        <f t="shared" si="117"/>
        <v>42402.7268287037</v>
      </c>
      <c r="U1225">
        <f t="shared" si="118"/>
        <v>15</v>
      </c>
      <c r="V1225">
        <f t="shared" si="119"/>
        <v>2016</v>
      </c>
    </row>
    <row r="1226" spans="1:22" ht="30" x14ac:dyDescent="0.25">
      <c r="A1226">
        <v>1684</v>
      </c>
      <c r="B1226" s="3" t="s">
        <v>1685</v>
      </c>
      <c r="C1226" s="3" t="s">
        <v>5794</v>
      </c>
      <c r="D1226" s="6">
        <v>8000</v>
      </c>
      <c r="E1226" s="8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8291</v>
      </c>
      <c r="O1226">
        <f t="shared" si="114"/>
        <v>109</v>
      </c>
      <c r="P1226">
        <f t="shared" si="115"/>
        <v>86.44</v>
      </c>
      <c r="Q1226" t="s">
        <v>8312</v>
      </c>
      <c r="R1226" t="s">
        <v>8337</v>
      </c>
      <c r="S1226" s="14">
        <f t="shared" si="116"/>
        <v>42783.815289351856</v>
      </c>
      <c r="T1226" s="14">
        <f t="shared" si="117"/>
        <v>42811.773622685185</v>
      </c>
      <c r="U1226">
        <f t="shared" si="118"/>
        <v>28</v>
      </c>
      <c r="V1226">
        <f t="shared" si="119"/>
        <v>2017</v>
      </c>
    </row>
    <row r="1227" spans="1:22" ht="30" x14ac:dyDescent="0.25">
      <c r="A1227">
        <v>3586</v>
      </c>
      <c r="B1227" s="3" t="s">
        <v>3585</v>
      </c>
      <c r="C1227" s="3" t="s">
        <v>7696</v>
      </c>
      <c r="D1227" s="6">
        <v>7500</v>
      </c>
      <c r="E1227" s="8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8269</v>
      </c>
      <c r="O1227">
        <f t="shared" si="114"/>
        <v>109</v>
      </c>
      <c r="P1227">
        <f t="shared" si="115"/>
        <v>151.97999999999999</v>
      </c>
      <c r="Q1227" t="s">
        <v>8315</v>
      </c>
      <c r="R1227" t="s">
        <v>8316</v>
      </c>
      <c r="S1227" s="14">
        <f t="shared" si="116"/>
        <v>42576.697569444441</v>
      </c>
      <c r="T1227" s="14">
        <f t="shared" si="117"/>
        <v>42636.697569444441</v>
      </c>
      <c r="U1227">
        <f t="shared" si="118"/>
        <v>60</v>
      </c>
      <c r="V1227">
        <f t="shared" si="119"/>
        <v>2016</v>
      </c>
    </row>
    <row r="1228" spans="1:22" ht="60" x14ac:dyDescent="0.25">
      <c r="A1228">
        <v>3171</v>
      </c>
      <c r="B1228" s="3" t="s">
        <v>3171</v>
      </c>
      <c r="C1228" s="3" t="s">
        <v>7281</v>
      </c>
      <c r="D1228" s="6">
        <v>7000</v>
      </c>
      <c r="E1228" s="8">
        <v>7617</v>
      </c>
      <c r="F1228" t="s">
        <v>8218</v>
      </c>
      <c r="G1228" t="s">
        <v>8224</v>
      </c>
      <c r="H1228" t="s">
        <v>8246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t="s">
        <v>8269</v>
      </c>
      <c r="O1228">
        <f t="shared" si="114"/>
        <v>109</v>
      </c>
      <c r="P1228">
        <f t="shared" si="115"/>
        <v>65.099999999999994</v>
      </c>
      <c r="Q1228" t="s">
        <v>8315</v>
      </c>
      <c r="R1228" t="s">
        <v>8316</v>
      </c>
      <c r="S1228" s="14">
        <f t="shared" si="116"/>
        <v>42466.608310185184</v>
      </c>
      <c r="T1228" s="14">
        <f t="shared" si="117"/>
        <v>42496.608310185184</v>
      </c>
      <c r="U1228">
        <f t="shared" si="118"/>
        <v>30</v>
      </c>
      <c r="V1228">
        <f t="shared" si="119"/>
        <v>2016</v>
      </c>
    </row>
    <row r="1229" spans="1:22" ht="30" x14ac:dyDescent="0.25">
      <c r="A1229">
        <v>3002</v>
      </c>
      <c r="B1229" s="3" t="s">
        <v>3002</v>
      </c>
      <c r="C1229" s="3" t="s">
        <v>7112</v>
      </c>
      <c r="D1229" s="6">
        <v>7000</v>
      </c>
      <c r="E1229" s="8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8301</v>
      </c>
      <c r="O1229">
        <f t="shared" si="114"/>
        <v>109</v>
      </c>
      <c r="P1229">
        <f t="shared" si="115"/>
        <v>73.03</v>
      </c>
      <c r="Q1229" t="s">
        <v>8315</v>
      </c>
      <c r="R1229" t="s">
        <v>8328</v>
      </c>
      <c r="S1229" s="14">
        <f t="shared" si="116"/>
        <v>41239.83625</v>
      </c>
      <c r="T1229" s="14">
        <f t="shared" si="117"/>
        <v>41269.83625</v>
      </c>
      <c r="U1229">
        <f t="shared" si="118"/>
        <v>30</v>
      </c>
      <c r="V1229">
        <f t="shared" si="119"/>
        <v>2012</v>
      </c>
    </row>
    <row r="1230" spans="1:22" ht="60" x14ac:dyDescent="0.25">
      <c r="A1230">
        <v>2303</v>
      </c>
      <c r="B1230" s="3" t="s">
        <v>2304</v>
      </c>
      <c r="C1230" s="3" t="s">
        <v>6413</v>
      </c>
      <c r="D1230" s="6">
        <v>6450</v>
      </c>
      <c r="E1230" s="8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>
        <f t="shared" si="114"/>
        <v>109</v>
      </c>
      <c r="P1230">
        <f t="shared" si="115"/>
        <v>68.48</v>
      </c>
      <c r="Q1230" t="s">
        <v>8312</v>
      </c>
      <c r="R1230" t="s">
        <v>8329</v>
      </c>
      <c r="S1230" s="14">
        <f t="shared" si="116"/>
        <v>40850.111064814817</v>
      </c>
      <c r="T1230" s="14">
        <f t="shared" si="117"/>
        <v>40890.152731481481</v>
      </c>
      <c r="U1230">
        <f t="shared" si="118"/>
        <v>41</v>
      </c>
      <c r="V1230">
        <f t="shared" si="119"/>
        <v>2011</v>
      </c>
    </row>
    <row r="1231" spans="1:22" ht="60" x14ac:dyDescent="0.25">
      <c r="A1231">
        <v>2719</v>
      </c>
      <c r="B1231" s="3" t="s">
        <v>2719</v>
      </c>
      <c r="C1231" s="3" t="s">
        <v>6829</v>
      </c>
      <c r="D1231" s="6">
        <v>6000</v>
      </c>
      <c r="E1231" s="8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8301</v>
      </c>
      <c r="O1231">
        <f t="shared" si="114"/>
        <v>109</v>
      </c>
      <c r="P1231">
        <f t="shared" si="115"/>
        <v>94.64</v>
      </c>
      <c r="Q1231" t="s">
        <v>8315</v>
      </c>
      <c r="R1231" t="s">
        <v>8328</v>
      </c>
      <c r="S1231" s="14">
        <f t="shared" si="116"/>
        <v>42418.031180555554</v>
      </c>
      <c r="T1231" s="14">
        <f t="shared" si="117"/>
        <v>42477.989513888882</v>
      </c>
      <c r="U1231">
        <f t="shared" si="118"/>
        <v>60</v>
      </c>
      <c r="V1231">
        <f t="shared" si="119"/>
        <v>2016</v>
      </c>
    </row>
    <row r="1232" spans="1:22" ht="60" x14ac:dyDescent="0.25">
      <c r="A1232">
        <v>1858</v>
      </c>
      <c r="B1232" s="3" t="s">
        <v>1859</v>
      </c>
      <c r="C1232" s="3" t="s">
        <v>5968</v>
      </c>
      <c r="D1232" s="6">
        <v>5555.55</v>
      </c>
      <c r="E1232" s="8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8274</v>
      </c>
      <c r="O1232">
        <f t="shared" si="114"/>
        <v>109</v>
      </c>
      <c r="P1232">
        <f t="shared" si="115"/>
        <v>40.549999999999997</v>
      </c>
      <c r="Q1232" t="s">
        <v>8312</v>
      </c>
      <c r="R1232" t="s">
        <v>8313</v>
      </c>
      <c r="S1232" s="14">
        <f t="shared" si="116"/>
        <v>40833.200474537036</v>
      </c>
      <c r="T1232" s="14">
        <f t="shared" si="117"/>
        <v>40893.242141203707</v>
      </c>
      <c r="U1232">
        <f t="shared" si="118"/>
        <v>61</v>
      </c>
      <c r="V1232">
        <f t="shared" si="119"/>
        <v>2011</v>
      </c>
    </row>
    <row r="1233" spans="1:22" ht="45" x14ac:dyDescent="0.25">
      <c r="A1233">
        <v>723</v>
      </c>
      <c r="B1233" s="3" t="s">
        <v>724</v>
      </c>
      <c r="C1233" s="3" t="s">
        <v>4833</v>
      </c>
      <c r="D1233" s="6">
        <v>5000</v>
      </c>
      <c r="E1233" s="8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>
        <f t="shared" si="114"/>
        <v>109</v>
      </c>
      <c r="P1233">
        <f t="shared" si="115"/>
        <v>54.69</v>
      </c>
      <c r="Q1233" t="s">
        <v>8321</v>
      </c>
      <c r="R1233" t="s">
        <v>8331</v>
      </c>
      <c r="S1233" s="14">
        <f t="shared" si="116"/>
        <v>42184.816539351858</v>
      </c>
      <c r="T1233" s="14">
        <f t="shared" si="117"/>
        <v>42215.165972222225</v>
      </c>
      <c r="U1233">
        <f t="shared" si="118"/>
        <v>31</v>
      </c>
      <c r="V1233">
        <f t="shared" si="119"/>
        <v>2015</v>
      </c>
    </row>
    <row r="1234" spans="1:22" ht="45" x14ac:dyDescent="0.25">
      <c r="A1234">
        <v>3260</v>
      </c>
      <c r="B1234" s="3" t="s">
        <v>3260</v>
      </c>
      <c r="C1234" s="3" t="s">
        <v>7370</v>
      </c>
      <c r="D1234" s="6">
        <v>5000</v>
      </c>
      <c r="E1234" s="8">
        <v>5462</v>
      </c>
      <c r="F1234" t="s">
        <v>8218</v>
      </c>
      <c r="G1234" t="s">
        <v>8223</v>
      </c>
      <c r="H1234" t="s">
        <v>8245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t="s">
        <v>8269</v>
      </c>
      <c r="O1234">
        <f t="shared" si="114"/>
        <v>109</v>
      </c>
      <c r="P1234">
        <f t="shared" si="115"/>
        <v>74.819999999999993</v>
      </c>
      <c r="Q1234" t="s">
        <v>8315</v>
      </c>
      <c r="R1234" t="s">
        <v>8316</v>
      </c>
      <c r="S1234" s="14">
        <f t="shared" si="116"/>
        <v>42303.672662037032</v>
      </c>
      <c r="T1234" s="14">
        <f t="shared" si="117"/>
        <v>42338.714328703703</v>
      </c>
      <c r="U1234">
        <f t="shared" si="118"/>
        <v>36</v>
      </c>
      <c r="V1234">
        <f t="shared" si="119"/>
        <v>2015</v>
      </c>
    </row>
    <row r="1235" spans="1:22" ht="60" x14ac:dyDescent="0.25">
      <c r="A1235">
        <v>2320</v>
      </c>
      <c r="B1235" s="3" t="s">
        <v>2321</v>
      </c>
      <c r="C1235" s="3" t="s">
        <v>6430</v>
      </c>
      <c r="D1235" s="6">
        <v>5000</v>
      </c>
      <c r="E1235" s="8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8277</v>
      </c>
      <c r="O1235">
        <f t="shared" si="114"/>
        <v>109</v>
      </c>
      <c r="P1235">
        <f t="shared" si="115"/>
        <v>61.04</v>
      </c>
      <c r="Q1235" t="s">
        <v>8312</v>
      </c>
      <c r="R1235" t="s">
        <v>8329</v>
      </c>
      <c r="S1235" s="14">
        <f t="shared" si="116"/>
        <v>41696.817129629628</v>
      </c>
      <c r="T1235" s="14">
        <f t="shared" si="117"/>
        <v>41731.775462962964</v>
      </c>
      <c r="U1235">
        <f t="shared" si="118"/>
        <v>35</v>
      </c>
      <c r="V1235">
        <f t="shared" si="119"/>
        <v>2014</v>
      </c>
    </row>
    <row r="1236" spans="1:22" ht="60" x14ac:dyDescent="0.25">
      <c r="A1236">
        <v>3277</v>
      </c>
      <c r="B1236" s="3" t="s">
        <v>3277</v>
      </c>
      <c r="C1236" s="3" t="s">
        <v>7387</v>
      </c>
      <c r="D1236" s="6">
        <v>5000</v>
      </c>
      <c r="E1236" s="8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8269</v>
      </c>
      <c r="O1236">
        <f t="shared" si="114"/>
        <v>109</v>
      </c>
      <c r="P1236">
        <f t="shared" si="115"/>
        <v>54.3</v>
      </c>
      <c r="Q1236" t="s">
        <v>8315</v>
      </c>
      <c r="R1236" t="s">
        <v>8316</v>
      </c>
      <c r="S1236" s="14">
        <f t="shared" si="116"/>
        <v>41931.682939814818</v>
      </c>
      <c r="T1236" s="14">
        <f t="shared" si="117"/>
        <v>41961.724606481483</v>
      </c>
      <c r="U1236">
        <f t="shared" si="118"/>
        <v>31</v>
      </c>
      <c r="V1236">
        <f t="shared" si="119"/>
        <v>2014</v>
      </c>
    </row>
    <row r="1237" spans="1:22" ht="30" x14ac:dyDescent="0.25">
      <c r="A1237">
        <v>1462</v>
      </c>
      <c r="B1237" s="3" t="s">
        <v>1463</v>
      </c>
      <c r="C1237" s="3" t="s">
        <v>5572</v>
      </c>
      <c r="D1237" s="6">
        <v>4000</v>
      </c>
      <c r="E1237" s="8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8286</v>
      </c>
      <c r="O1237">
        <f t="shared" si="114"/>
        <v>109</v>
      </c>
      <c r="P1237">
        <f t="shared" si="115"/>
        <v>28.94</v>
      </c>
      <c r="Q1237" t="s">
        <v>8321</v>
      </c>
      <c r="R1237" t="s">
        <v>8322</v>
      </c>
      <c r="S1237" s="14">
        <f t="shared" si="116"/>
        <v>41344.662858796299</v>
      </c>
      <c r="T1237" s="14">
        <f t="shared" si="117"/>
        <v>41374.662858796299</v>
      </c>
      <c r="U1237">
        <f t="shared" si="118"/>
        <v>30</v>
      </c>
      <c r="V1237">
        <f t="shared" si="119"/>
        <v>2013</v>
      </c>
    </row>
    <row r="1238" spans="1:22" ht="60" x14ac:dyDescent="0.25">
      <c r="A1238">
        <v>524</v>
      </c>
      <c r="B1238" s="3" t="s">
        <v>525</v>
      </c>
      <c r="C1238" s="3" t="s">
        <v>4634</v>
      </c>
      <c r="D1238" s="6">
        <v>3500</v>
      </c>
      <c r="E1238" s="8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8269</v>
      </c>
      <c r="O1238">
        <f t="shared" si="114"/>
        <v>109</v>
      </c>
      <c r="P1238">
        <f t="shared" si="115"/>
        <v>29.26</v>
      </c>
      <c r="Q1238" t="s">
        <v>8315</v>
      </c>
      <c r="R1238" t="s">
        <v>8316</v>
      </c>
      <c r="S1238" s="14">
        <f t="shared" si="116"/>
        <v>42492.717233796298</v>
      </c>
      <c r="T1238" s="14">
        <f t="shared" si="117"/>
        <v>42522.717233796298</v>
      </c>
      <c r="U1238">
        <f t="shared" si="118"/>
        <v>30</v>
      </c>
      <c r="V1238">
        <f t="shared" si="119"/>
        <v>2016</v>
      </c>
    </row>
    <row r="1239" spans="1:22" ht="30" x14ac:dyDescent="0.25">
      <c r="A1239">
        <v>1290</v>
      </c>
      <c r="B1239" s="3" t="s">
        <v>1291</v>
      </c>
      <c r="C1239" s="3" t="s">
        <v>5400</v>
      </c>
      <c r="D1239" s="6">
        <v>3500</v>
      </c>
      <c r="E1239" s="8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8269</v>
      </c>
      <c r="O1239">
        <f t="shared" si="114"/>
        <v>109</v>
      </c>
      <c r="P1239">
        <f t="shared" si="115"/>
        <v>44.19</v>
      </c>
      <c r="Q1239" t="s">
        <v>8315</v>
      </c>
      <c r="R1239" t="s">
        <v>8316</v>
      </c>
      <c r="S1239" s="14">
        <f t="shared" si="116"/>
        <v>42086.614942129629</v>
      </c>
      <c r="T1239" s="14">
        <f t="shared" si="117"/>
        <v>42117.290972222225</v>
      </c>
      <c r="U1239">
        <f t="shared" si="118"/>
        <v>31</v>
      </c>
      <c r="V1239">
        <f t="shared" si="119"/>
        <v>2015</v>
      </c>
    </row>
    <row r="1240" spans="1:22" ht="45" x14ac:dyDescent="0.25">
      <c r="A1240">
        <v>3757</v>
      </c>
      <c r="B1240" s="3" t="s">
        <v>3754</v>
      </c>
      <c r="C1240" s="3" t="s">
        <v>7867</v>
      </c>
      <c r="D1240" s="6">
        <v>3500</v>
      </c>
      <c r="E1240" s="8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8303</v>
      </c>
      <c r="O1240">
        <f t="shared" si="114"/>
        <v>109</v>
      </c>
      <c r="P1240">
        <f t="shared" si="115"/>
        <v>75.959999999999994</v>
      </c>
      <c r="Q1240" t="s">
        <v>8315</v>
      </c>
      <c r="R1240" t="s">
        <v>8336</v>
      </c>
      <c r="S1240" s="14">
        <f t="shared" si="116"/>
        <v>41954.850868055553</v>
      </c>
      <c r="T1240" s="14">
        <f t="shared" si="117"/>
        <v>41974.850868055553</v>
      </c>
      <c r="U1240">
        <f t="shared" si="118"/>
        <v>20</v>
      </c>
      <c r="V1240">
        <f t="shared" si="119"/>
        <v>2014</v>
      </c>
    </row>
    <row r="1241" spans="1:22" ht="45" x14ac:dyDescent="0.25">
      <c r="A1241">
        <v>2980</v>
      </c>
      <c r="B1241" s="3" t="s">
        <v>2980</v>
      </c>
      <c r="C1241" s="3" t="s">
        <v>7090</v>
      </c>
      <c r="D1241" s="6">
        <v>3000</v>
      </c>
      <c r="E1241" s="8">
        <v>3275</v>
      </c>
      <c r="F1241" t="s">
        <v>8218</v>
      </c>
      <c r="G1241" t="s">
        <v>8223</v>
      </c>
      <c r="H1241" t="s">
        <v>8245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t="s">
        <v>8269</v>
      </c>
      <c r="O1241">
        <f t="shared" si="114"/>
        <v>109</v>
      </c>
      <c r="P1241">
        <f t="shared" si="115"/>
        <v>136.46</v>
      </c>
      <c r="Q1241" t="s">
        <v>8315</v>
      </c>
      <c r="R1241" t="s">
        <v>8316</v>
      </c>
      <c r="S1241" s="14">
        <f t="shared" si="116"/>
        <v>42219.915856481486</v>
      </c>
      <c r="T1241" s="14">
        <f t="shared" si="117"/>
        <v>42240.083333333328</v>
      </c>
      <c r="U1241">
        <f t="shared" si="118"/>
        <v>21</v>
      </c>
      <c r="V1241">
        <f t="shared" si="119"/>
        <v>2015</v>
      </c>
    </row>
    <row r="1242" spans="1:22" ht="60" x14ac:dyDescent="0.25">
      <c r="A1242">
        <v>3688</v>
      </c>
      <c r="B1242" s="3" t="s">
        <v>3685</v>
      </c>
      <c r="C1242" s="3" t="s">
        <v>7798</v>
      </c>
      <c r="D1242" s="6">
        <v>3000</v>
      </c>
      <c r="E1242" s="8">
        <v>3275</v>
      </c>
      <c r="F1242" t="s">
        <v>8218</v>
      </c>
      <c r="G1242" t="s">
        <v>8224</v>
      </c>
      <c r="H1242" t="s">
        <v>8246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t="s">
        <v>8269</v>
      </c>
      <c r="O1242">
        <f t="shared" si="114"/>
        <v>109</v>
      </c>
      <c r="P1242">
        <f t="shared" si="115"/>
        <v>83.97</v>
      </c>
      <c r="Q1242" t="s">
        <v>8315</v>
      </c>
      <c r="R1242" t="s">
        <v>8316</v>
      </c>
      <c r="S1242" s="14">
        <f t="shared" si="116"/>
        <v>41829.787083333329</v>
      </c>
      <c r="T1242" s="14">
        <f t="shared" si="117"/>
        <v>41859.787083333329</v>
      </c>
      <c r="U1242">
        <f t="shared" si="118"/>
        <v>30</v>
      </c>
      <c r="V1242">
        <f t="shared" si="119"/>
        <v>2014</v>
      </c>
    </row>
    <row r="1243" spans="1:22" ht="60" x14ac:dyDescent="0.25">
      <c r="A1243">
        <v>3702</v>
      </c>
      <c r="B1243" s="3" t="s">
        <v>3699</v>
      </c>
      <c r="C1243" s="3" t="s">
        <v>7812</v>
      </c>
      <c r="D1243" s="6">
        <v>3000</v>
      </c>
      <c r="E1243" s="8">
        <v>3275</v>
      </c>
      <c r="F1243" t="s">
        <v>8218</v>
      </c>
      <c r="G1243" t="s">
        <v>8224</v>
      </c>
      <c r="H1243" t="s">
        <v>8246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t="s">
        <v>8269</v>
      </c>
      <c r="O1243">
        <f t="shared" si="114"/>
        <v>109</v>
      </c>
      <c r="P1243">
        <f t="shared" si="115"/>
        <v>155.94999999999999</v>
      </c>
      <c r="Q1243" t="s">
        <v>8315</v>
      </c>
      <c r="R1243" t="s">
        <v>8316</v>
      </c>
      <c r="S1243" s="14">
        <f t="shared" si="116"/>
        <v>42524.53800925926</v>
      </c>
      <c r="T1243" s="14">
        <f t="shared" si="117"/>
        <v>42561.957638888889</v>
      </c>
      <c r="U1243">
        <f t="shared" si="118"/>
        <v>38</v>
      </c>
      <c r="V1243">
        <f t="shared" si="119"/>
        <v>2016</v>
      </c>
    </row>
    <row r="1244" spans="1:22" ht="60" x14ac:dyDescent="0.25">
      <c r="A1244">
        <v>3422</v>
      </c>
      <c r="B1244" s="3" t="s">
        <v>3421</v>
      </c>
      <c r="C1244" s="3" t="s">
        <v>7532</v>
      </c>
      <c r="D1244" s="6">
        <v>3000</v>
      </c>
      <c r="E1244" s="8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8269</v>
      </c>
      <c r="O1244">
        <f t="shared" si="114"/>
        <v>109</v>
      </c>
      <c r="P1244">
        <f t="shared" si="115"/>
        <v>71.150000000000006</v>
      </c>
      <c r="Q1244" t="s">
        <v>8315</v>
      </c>
      <c r="R1244" t="s">
        <v>8316</v>
      </c>
      <c r="S1244" s="14">
        <f t="shared" si="116"/>
        <v>42323.562222222223</v>
      </c>
      <c r="T1244" s="14">
        <f t="shared" si="117"/>
        <v>42352</v>
      </c>
      <c r="U1244">
        <f t="shared" si="118"/>
        <v>29</v>
      </c>
      <c r="V1244">
        <f t="shared" si="119"/>
        <v>2015</v>
      </c>
    </row>
    <row r="1245" spans="1:22" ht="60" x14ac:dyDescent="0.25">
      <c r="A1245">
        <v>3834</v>
      </c>
      <c r="B1245" s="3" t="s">
        <v>3831</v>
      </c>
      <c r="C1245" s="3" t="s">
        <v>7943</v>
      </c>
      <c r="D1245" s="6">
        <v>3000</v>
      </c>
      <c r="E1245" s="8">
        <v>3271</v>
      </c>
      <c r="F1245" t="s">
        <v>8218</v>
      </c>
      <c r="G1245" t="s">
        <v>8224</v>
      </c>
      <c r="H1245" t="s">
        <v>8246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t="s">
        <v>8269</v>
      </c>
      <c r="O1245">
        <f t="shared" si="114"/>
        <v>109</v>
      </c>
      <c r="P1245">
        <f t="shared" si="115"/>
        <v>57.39</v>
      </c>
      <c r="Q1245" t="s">
        <v>8315</v>
      </c>
      <c r="R1245" t="s">
        <v>8316</v>
      </c>
      <c r="S1245" s="14">
        <f t="shared" si="116"/>
        <v>42143.445219907408</v>
      </c>
      <c r="T1245" s="14">
        <f t="shared" si="117"/>
        <v>42173.445219907408</v>
      </c>
      <c r="U1245">
        <f t="shared" si="118"/>
        <v>30</v>
      </c>
      <c r="V1245">
        <f t="shared" si="119"/>
        <v>2015</v>
      </c>
    </row>
    <row r="1246" spans="1:22" ht="60" x14ac:dyDescent="0.25">
      <c r="A1246">
        <v>2444</v>
      </c>
      <c r="B1246" s="3" t="s">
        <v>2445</v>
      </c>
      <c r="C1246" s="3" t="s">
        <v>6554</v>
      </c>
      <c r="D1246" s="6">
        <v>3000</v>
      </c>
      <c r="E1246" s="8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8296</v>
      </c>
      <c r="O1246">
        <f t="shared" si="114"/>
        <v>109</v>
      </c>
      <c r="P1246">
        <f t="shared" si="115"/>
        <v>53.41</v>
      </c>
      <c r="Q1246" t="s">
        <v>8326</v>
      </c>
      <c r="R1246" t="s">
        <v>8327</v>
      </c>
      <c r="S1246" s="14">
        <f t="shared" si="116"/>
        <v>42485.754525462966</v>
      </c>
      <c r="T1246" s="14">
        <f t="shared" si="117"/>
        <v>42515.754525462966</v>
      </c>
      <c r="U1246">
        <f t="shared" si="118"/>
        <v>30</v>
      </c>
      <c r="V1246">
        <f t="shared" si="119"/>
        <v>2016</v>
      </c>
    </row>
    <row r="1247" spans="1:22" ht="60" x14ac:dyDescent="0.25">
      <c r="A1247">
        <v>3410</v>
      </c>
      <c r="B1247" s="3" t="s">
        <v>3409</v>
      </c>
      <c r="C1247" s="3" t="s">
        <v>7520</v>
      </c>
      <c r="D1247" s="6">
        <v>3000</v>
      </c>
      <c r="E1247" s="8">
        <v>3255</v>
      </c>
      <c r="F1247" t="s">
        <v>8218</v>
      </c>
      <c r="G1247" t="s">
        <v>8223</v>
      </c>
      <c r="H1247" t="s">
        <v>8245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t="s">
        <v>8269</v>
      </c>
      <c r="O1247">
        <f t="shared" si="114"/>
        <v>109</v>
      </c>
      <c r="P1247">
        <f t="shared" si="115"/>
        <v>81.38</v>
      </c>
      <c r="Q1247" t="s">
        <v>8315</v>
      </c>
      <c r="R1247" t="s">
        <v>8316</v>
      </c>
      <c r="S1247" s="14">
        <f t="shared" si="116"/>
        <v>42500.041550925926</v>
      </c>
      <c r="T1247" s="14">
        <f t="shared" si="117"/>
        <v>42527.291666666672</v>
      </c>
      <c r="U1247">
        <f t="shared" si="118"/>
        <v>28</v>
      </c>
      <c r="V1247">
        <f t="shared" si="119"/>
        <v>2016</v>
      </c>
    </row>
    <row r="1248" spans="1:22" ht="60" x14ac:dyDescent="0.25">
      <c r="A1248">
        <v>3583</v>
      </c>
      <c r="B1248" s="3" t="s">
        <v>3582</v>
      </c>
      <c r="C1248" s="3" t="s">
        <v>7693</v>
      </c>
      <c r="D1248" s="6">
        <v>3000</v>
      </c>
      <c r="E1248" s="8">
        <v>3255</v>
      </c>
      <c r="F1248" t="s">
        <v>8218</v>
      </c>
      <c r="G1248" t="s">
        <v>8223</v>
      </c>
      <c r="H1248" t="s">
        <v>8245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t="s">
        <v>8269</v>
      </c>
      <c r="O1248">
        <f t="shared" si="114"/>
        <v>109</v>
      </c>
      <c r="P1248">
        <f t="shared" si="115"/>
        <v>135.63</v>
      </c>
      <c r="Q1248" t="s">
        <v>8315</v>
      </c>
      <c r="R1248" t="s">
        <v>8316</v>
      </c>
      <c r="S1248" s="14">
        <f t="shared" si="116"/>
        <v>42418.425983796296</v>
      </c>
      <c r="T1248" s="14">
        <f t="shared" si="117"/>
        <v>42478.384317129632</v>
      </c>
      <c r="U1248">
        <f t="shared" si="118"/>
        <v>60</v>
      </c>
      <c r="V1248">
        <f t="shared" si="119"/>
        <v>2016</v>
      </c>
    </row>
    <row r="1249" spans="1:22" ht="45" x14ac:dyDescent="0.25">
      <c r="A1249">
        <v>1390</v>
      </c>
      <c r="B1249" s="3" t="s">
        <v>1391</v>
      </c>
      <c r="C1249" s="3" t="s">
        <v>5500</v>
      </c>
      <c r="D1249" s="6">
        <v>2800</v>
      </c>
      <c r="E1249" s="8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8274</v>
      </c>
      <c r="O1249">
        <f t="shared" si="114"/>
        <v>109</v>
      </c>
      <c r="P1249">
        <f t="shared" si="115"/>
        <v>160.79</v>
      </c>
      <c r="Q1249" t="s">
        <v>8312</v>
      </c>
      <c r="R1249" t="s">
        <v>8313</v>
      </c>
      <c r="S1249" s="14">
        <f t="shared" si="116"/>
        <v>42087.803310185183</v>
      </c>
      <c r="T1249" s="14">
        <f t="shared" si="117"/>
        <v>42121.716666666667</v>
      </c>
      <c r="U1249">
        <f t="shared" si="118"/>
        <v>34</v>
      </c>
      <c r="V1249">
        <f t="shared" si="119"/>
        <v>2015</v>
      </c>
    </row>
    <row r="1250" spans="1:22" ht="60" x14ac:dyDescent="0.25">
      <c r="A1250">
        <v>1191</v>
      </c>
      <c r="B1250" s="3" t="s">
        <v>1192</v>
      </c>
      <c r="C1250" s="3" t="s">
        <v>5301</v>
      </c>
      <c r="D1250" s="6">
        <v>2700</v>
      </c>
      <c r="E1250" s="8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8283</v>
      </c>
      <c r="O1250">
        <f t="shared" si="114"/>
        <v>109</v>
      </c>
      <c r="P1250">
        <f t="shared" si="115"/>
        <v>89.24</v>
      </c>
      <c r="Q1250" t="s">
        <v>8323</v>
      </c>
      <c r="R1250" t="s">
        <v>8324</v>
      </c>
      <c r="S1250" s="14">
        <f t="shared" si="116"/>
        <v>42419.603703703702</v>
      </c>
      <c r="T1250" s="14">
        <f t="shared" si="117"/>
        <v>42449.562037037031</v>
      </c>
      <c r="U1250">
        <f t="shared" si="118"/>
        <v>30</v>
      </c>
      <c r="V1250">
        <f t="shared" si="119"/>
        <v>2016</v>
      </c>
    </row>
    <row r="1251" spans="1:22" ht="60" x14ac:dyDescent="0.25">
      <c r="A1251">
        <v>1900</v>
      </c>
      <c r="B1251" s="3" t="s">
        <v>1901</v>
      </c>
      <c r="C1251" s="3" t="s">
        <v>6010</v>
      </c>
      <c r="D1251" s="6">
        <v>2500</v>
      </c>
      <c r="E1251" s="8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8277</v>
      </c>
      <c r="O1251">
        <f t="shared" si="114"/>
        <v>109</v>
      </c>
      <c r="P1251">
        <f t="shared" si="115"/>
        <v>50.63</v>
      </c>
      <c r="Q1251" t="s">
        <v>8312</v>
      </c>
      <c r="R1251" t="s">
        <v>8329</v>
      </c>
      <c r="S1251" s="14">
        <f t="shared" si="116"/>
        <v>41160.871886574074</v>
      </c>
      <c r="T1251" s="14">
        <f t="shared" si="117"/>
        <v>41188.415972222225</v>
      </c>
      <c r="U1251">
        <f t="shared" si="118"/>
        <v>28</v>
      </c>
      <c r="V1251">
        <f t="shared" si="119"/>
        <v>2012</v>
      </c>
    </row>
    <row r="1252" spans="1:22" ht="60" x14ac:dyDescent="0.25">
      <c r="A1252">
        <v>1402</v>
      </c>
      <c r="B1252" s="3" t="s">
        <v>1403</v>
      </c>
      <c r="C1252" s="3" t="s">
        <v>5512</v>
      </c>
      <c r="D1252" s="6">
        <v>2500</v>
      </c>
      <c r="E1252" s="8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8274</v>
      </c>
      <c r="O1252">
        <f t="shared" si="114"/>
        <v>109</v>
      </c>
      <c r="P1252">
        <f t="shared" si="115"/>
        <v>24.15</v>
      </c>
      <c r="Q1252" t="s">
        <v>8312</v>
      </c>
      <c r="R1252" t="s">
        <v>8313</v>
      </c>
      <c r="S1252" s="14">
        <f t="shared" si="116"/>
        <v>42065.053368055553</v>
      </c>
      <c r="T1252" s="14">
        <f t="shared" si="117"/>
        <v>42125.011701388896</v>
      </c>
      <c r="U1252">
        <f t="shared" si="118"/>
        <v>60</v>
      </c>
      <c r="V1252">
        <f t="shared" si="119"/>
        <v>2015</v>
      </c>
    </row>
    <row r="1253" spans="1:22" ht="45" x14ac:dyDescent="0.25">
      <c r="A1253">
        <v>3183</v>
      </c>
      <c r="B1253" s="3" t="s">
        <v>3183</v>
      </c>
      <c r="C1253" s="3" t="s">
        <v>7293</v>
      </c>
      <c r="D1253" s="6">
        <v>2500</v>
      </c>
      <c r="E1253" s="8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8269</v>
      </c>
      <c r="O1253">
        <f t="shared" si="114"/>
        <v>109</v>
      </c>
      <c r="P1253">
        <f t="shared" si="115"/>
        <v>40.07</v>
      </c>
      <c r="Q1253" t="s">
        <v>8315</v>
      </c>
      <c r="R1253" t="s">
        <v>8316</v>
      </c>
      <c r="S1253" s="14">
        <f t="shared" si="116"/>
        <v>41491.79478009259</v>
      </c>
      <c r="T1253" s="14">
        <f t="shared" si="117"/>
        <v>41509.79478009259</v>
      </c>
      <c r="U1253">
        <f t="shared" si="118"/>
        <v>18</v>
      </c>
      <c r="V1253">
        <f t="shared" si="119"/>
        <v>2013</v>
      </c>
    </row>
    <row r="1254" spans="1:22" ht="60" x14ac:dyDescent="0.25">
      <c r="A1254">
        <v>1742</v>
      </c>
      <c r="B1254" s="3" t="s">
        <v>1743</v>
      </c>
      <c r="C1254" s="3" t="s">
        <v>5852</v>
      </c>
      <c r="D1254" s="6">
        <v>2000</v>
      </c>
      <c r="E1254" s="8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8283</v>
      </c>
      <c r="O1254">
        <f t="shared" si="114"/>
        <v>109</v>
      </c>
      <c r="P1254">
        <f t="shared" si="115"/>
        <v>63.97</v>
      </c>
      <c r="Q1254" t="s">
        <v>8323</v>
      </c>
      <c r="R1254" t="s">
        <v>8324</v>
      </c>
      <c r="S1254" s="14">
        <f t="shared" si="116"/>
        <v>42710.876967592587</v>
      </c>
      <c r="T1254" s="14">
        <f t="shared" si="117"/>
        <v>42742.875</v>
      </c>
      <c r="U1254">
        <f t="shared" si="118"/>
        <v>32</v>
      </c>
      <c r="V1254">
        <f t="shared" si="119"/>
        <v>2016</v>
      </c>
    </row>
    <row r="1255" spans="1:22" ht="60" x14ac:dyDescent="0.25">
      <c r="A1255">
        <v>3430</v>
      </c>
      <c r="B1255" s="3" t="s">
        <v>3429</v>
      </c>
      <c r="C1255" s="3" t="s">
        <v>7540</v>
      </c>
      <c r="D1255" s="6">
        <v>2000</v>
      </c>
      <c r="E1255" s="8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8269</v>
      </c>
      <c r="O1255">
        <f t="shared" si="114"/>
        <v>109</v>
      </c>
      <c r="P1255">
        <f t="shared" si="115"/>
        <v>30.15</v>
      </c>
      <c r="Q1255" t="s">
        <v>8315</v>
      </c>
      <c r="R1255" t="s">
        <v>8316</v>
      </c>
      <c r="S1255" s="14">
        <f t="shared" si="116"/>
        <v>41820.945613425924</v>
      </c>
      <c r="T1255" s="14">
        <f t="shared" si="117"/>
        <v>41850.945613425924</v>
      </c>
      <c r="U1255">
        <f t="shared" si="118"/>
        <v>30</v>
      </c>
      <c r="V1255">
        <f t="shared" si="119"/>
        <v>2014</v>
      </c>
    </row>
    <row r="1256" spans="1:22" ht="45" x14ac:dyDescent="0.25">
      <c r="A1256">
        <v>789</v>
      </c>
      <c r="B1256" s="3" t="s">
        <v>790</v>
      </c>
      <c r="C1256" s="3" t="s">
        <v>4899</v>
      </c>
      <c r="D1256" s="6">
        <v>1700</v>
      </c>
      <c r="E1256" s="8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8274</v>
      </c>
      <c r="O1256">
        <f t="shared" si="114"/>
        <v>109</v>
      </c>
      <c r="P1256">
        <f t="shared" si="115"/>
        <v>132.86000000000001</v>
      </c>
      <c r="Q1256" t="s">
        <v>8312</v>
      </c>
      <c r="R1256" t="s">
        <v>8313</v>
      </c>
      <c r="S1256" s="14">
        <f t="shared" si="116"/>
        <v>41277.186111111114</v>
      </c>
      <c r="T1256" s="14">
        <f t="shared" si="117"/>
        <v>41295.332638888889</v>
      </c>
      <c r="U1256">
        <f t="shared" si="118"/>
        <v>19</v>
      </c>
      <c r="V1256">
        <f t="shared" si="119"/>
        <v>2013</v>
      </c>
    </row>
    <row r="1257" spans="1:22" ht="60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114"/>
        <v>109</v>
      </c>
      <c r="P1257">
        <f t="shared" si="115"/>
        <v>34.409999999999997</v>
      </c>
      <c r="Q1257" t="s">
        <v>8315</v>
      </c>
      <c r="R1257" t="s">
        <v>8316</v>
      </c>
      <c r="S1257" s="14">
        <f t="shared" si="116"/>
        <v>42511.741944444439</v>
      </c>
      <c r="T1257" s="14">
        <f t="shared" si="117"/>
        <v>42523.916666666672</v>
      </c>
      <c r="U1257">
        <f t="shared" si="118"/>
        <v>13</v>
      </c>
      <c r="V1257">
        <f t="shared" si="119"/>
        <v>2016</v>
      </c>
    </row>
    <row r="1258" spans="1:22" ht="60" x14ac:dyDescent="0.25">
      <c r="A1258">
        <v>2965</v>
      </c>
      <c r="B1258" s="3" t="s">
        <v>2965</v>
      </c>
      <c r="C1258" s="3" t="s">
        <v>7075</v>
      </c>
      <c r="D1258" s="6">
        <v>1500</v>
      </c>
      <c r="E1258" s="8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8269</v>
      </c>
      <c r="O1258">
        <f t="shared" si="114"/>
        <v>109</v>
      </c>
      <c r="P1258">
        <f t="shared" si="115"/>
        <v>41.92</v>
      </c>
      <c r="Q1258" t="s">
        <v>8315</v>
      </c>
      <c r="R1258" t="s">
        <v>8316</v>
      </c>
      <c r="S1258" s="14">
        <f t="shared" si="116"/>
        <v>42162.729548611111</v>
      </c>
      <c r="T1258" s="14">
        <f t="shared" si="117"/>
        <v>42192.729548611111</v>
      </c>
      <c r="U1258">
        <f t="shared" si="118"/>
        <v>30</v>
      </c>
      <c r="V1258">
        <f t="shared" si="119"/>
        <v>2015</v>
      </c>
    </row>
    <row r="1259" spans="1:22" ht="45" x14ac:dyDescent="0.25">
      <c r="A1259">
        <v>2558</v>
      </c>
      <c r="B1259" s="3" t="s">
        <v>2558</v>
      </c>
      <c r="C1259" s="3" t="s">
        <v>6668</v>
      </c>
      <c r="D1259" s="6">
        <v>1250</v>
      </c>
      <c r="E1259" s="8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8298</v>
      </c>
      <c r="O1259">
        <f t="shared" si="114"/>
        <v>109</v>
      </c>
      <c r="P1259">
        <f t="shared" si="115"/>
        <v>75.61</v>
      </c>
      <c r="Q1259" t="s">
        <v>8312</v>
      </c>
      <c r="R1259" t="s">
        <v>8334</v>
      </c>
      <c r="S1259" s="14">
        <f t="shared" si="116"/>
        <v>42093.860023148154</v>
      </c>
      <c r="T1259" s="14">
        <f t="shared" si="117"/>
        <v>42125.582638888889</v>
      </c>
      <c r="U1259">
        <f t="shared" si="118"/>
        <v>32</v>
      </c>
      <c r="V1259">
        <f t="shared" si="119"/>
        <v>2015</v>
      </c>
    </row>
    <row r="1260" spans="1:22" ht="45" x14ac:dyDescent="0.25">
      <c r="A1260">
        <v>1362</v>
      </c>
      <c r="B1260" s="3" t="s">
        <v>1363</v>
      </c>
      <c r="C1260" s="3" t="s">
        <v>5472</v>
      </c>
      <c r="D1260" s="6">
        <v>1000</v>
      </c>
      <c r="E1260" s="8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8272</v>
      </c>
      <c r="O1260">
        <f t="shared" si="114"/>
        <v>109</v>
      </c>
      <c r="P1260">
        <f t="shared" si="115"/>
        <v>43.64</v>
      </c>
      <c r="Q1260" t="s">
        <v>8321</v>
      </c>
      <c r="R1260" t="s">
        <v>8331</v>
      </c>
      <c r="S1260" s="14">
        <f t="shared" si="116"/>
        <v>41464.934386574074</v>
      </c>
      <c r="T1260" s="14">
        <f t="shared" si="117"/>
        <v>41524.934386574074</v>
      </c>
      <c r="U1260">
        <f t="shared" si="118"/>
        <v>60</v>
      </c>
      <c r="V1260">
        <f t="shared" si="119"/>
        <v>2013</v>
      </c>
    </row>
    <row r="1261" spans="1:22" ht="60" x14ac:dyDescent="0.25">
      <c r="A1261">
        <v>3567</v>
      </c>
      <c r="B1261" s="3" t="s">
        <v>3566</v>
      </c>
      <c r="C1261" s="3" t="s">
        <v>7677</v>
      </c>
      <c r="D1261" s="6">
        <v>1000</v>
      </c>
      <c r="E1261" s="8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8269</v>
      </c>
      <c r="O1261">
        <f t="shared" si="114"/>
        <v>109</v>
      </c>
      <c r="P1261">
        <f t="shared" si="115"/>
        <v>26.54</v>
      </c>
      <c r="Q1261" t="s">
        <v>8315</v>
      </c>
      <c r="R1261" t="s">
        <v>8316</v>
      </c>
      <c r="S1261" s="14">
        <f t="shared" si="116"/>
        <v>42135.810694444444</v>
      </c>
      <c r="T1261" s="14">
        <f t="shared" si="117"/>
        <v>42165.810694444444</v>
      </c>
      <c r="U1261">
        <f t="shared" si="118"/>
        <v>30</v>
      </c>
      <c r="V1261">
        <f t="shared" si="119"/>
        <v>2015</v>
      </c>
    </row>
    <row r="1262" spans="1:22" ht="60" x14ac:dyDescent="0.25">
      <c r="A1262">
        <v>1840</v>
      </c>
      <c r="B1262" s="3" t="s">
        <v>1841</v>
      </c>
      <c r="C1262" s="3" t="s">
        <v>5950</v>
      </c>
      <c r="D1262" s="6">
        <v>900</v>
      </c>
      <c r="E1262" s="8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8274</v>
      </c>
      <c r="O1262">
        <f t="shared" si="114"/>
        <v>109</v>
      </c>
      <c r="P1262">
        <f t="shared" si="115"/>
        <v>75.38</v>
      </c>
      <c r="Q1262" t="s">
        <v>8312</v>
      </c>
      <c r="R1262" t="s">
        <v>8313</v>
      </c>
      <c r="S1262" s="14">
        <f t="shared" si="116"/>
        <v>41382.096180555556</v>
      </c>
      <c r="T1262" s="14">
        <f t="shared" si="117"/>
        <v>41401.207638888889</v>
      </c>
      <c r="U1262">
        <f t="shared" si="118"/>
        <v>20</v>
      </c>
      <c r="V1262">
        <f t="shared" si="119"/>
        <v>2013</v>
      </c>
    </row>
    <row r="1263" spans="1:22" ht="60" x14ac:dyDescent="0.25">
      <c r="A1263">
        <v>3664</v>
      </c>
      <c r="B1263" s="3" t="s">
        <v>3661</v>
      </c>
      <c r="C1263" s="3" t="s">
        <v>7774</v>
      </c>
      <c r="D1263" s="6">
        <v>800</v>
      </c>
      <c r="E1263" s="8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8269</v>
      </c>
      <c r="O1263">
        <f t="shared" si="114"/>
        <v>109</v>
      </c>
      <c r="P1263">
        <f t="shared" si="115"/>
        <v>46.05</v>
      </c>
      <c r="Q1263" t="s">
        <v>8315</v>
      </c>
      <c r="R1263" t="s">
        <v>8316</v>
      </c>
      <c r="S1263" s="14">
        <f t="shared" si="116"/>
        <v>42523.248715277776</v>
      </c>
      <c r="T1263" s="14">
        <f t="shared" si="117"/>
        <v>42537.248715277776</v>
      </c>
      <c r="U1263">
        <f t="shared" si="118"/>
        <v>14</v>
      </c>
      <c r="V1263">
        <f t="shared" si="119"/>
        <v>2016</v>
      </c>
    </row>
    <row r="1264" spans="1:22" ht="60" x14ac:dyDescent="0.25">
      <c r="A1264">
        <v>3181</v>
      </c>
      <c r="B1264" s="3" t="s">
        <v>3181</v>
      </c>
      <c r="C1264" s="3" t="s">
        <v>7291</v>
      </c>
      <c r="D1264" s="6">
        <v>500</v>
      </c>
      <c r="E1264" s="8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8269</v>
      </c>
      <c r="O1264">
        <f t="shared" si="114"/>
        <v>109</v>
      </c>
      <c r="P1264">
        <f t="shared" si="115"/>
        <v>36.33</v>
      </c>
      <c r="Q1264" t="s">
        <v>8315</v>
      </c>
      <c r="R1264" t="s">
        <v>8316</v>
      </c>
      <c r="S1264" s="14">
        <f t="shared" si="116"/>
        <v>41779.310034722221</v>
      </c>
      <c r="T1264" s="14">
        <f t="shared" si="117"/>
        <v>41805.666666666664</v>
      </c>
      <c r="U1264">
        <f t="shared" si="118"/>
        <v>27</v>
      </c>
      <c r="V1264">
        <f t="shared" si="119"/>
        <v>2014</v>
      </c>
    </row>
    <row r="1265" spans="1:22" ht="30" x14ac:dyDescent="0.25">
      <c r="A1265">
        <v>819</v>
      </c>
      <c r="B1265" s="3" t="s">
        <v>820</v>
      </c>
      <c r="C1265" s="3" t="s">
        <v>4929</v>
      </c>
      <c r="D1265" s="6">
        <v>400</v>
      </c>
      <c r="E1265" s="8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8274</v>
      </c>
      <c r="O1265">
        <f t="shared" si="114"/>
        <v>109</v>
      </c>
      <c r="P1265">
        <f t="shared" si="115"/>
        <v>31.07</v>
      </c>
      <c r="Q1265" t="s">
        <v>8312</v>
      </c>
      <c r="R1265" t="s">
        <v>8313</v>
      </c>
      <c r="S1265" s="14">
        <f t="shared" si="116"/>
        <v>41619.998310185183</v>
      </c>
      <c r="T1265" s="14">
        <f t="shared" si="117"/>
        <v>41629.197222222225</v>
      </c>
      <c r="U1265">
        <f t="shared" si="118"/>
        <v>10</v>
      </c>
      <c r="V1265">
        <f t="shared" si="119"/>
        <v>2013</v>
      </c>
    </row>
    <row r="1266" spans="1:22" ht="60" x14ac:dyDescent="0.25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114"/>
        <v>108</v>
      </c>
      <c r="P1266">
        <f t="shared" si="115"/>
        <v>451.84</v>
      </c>
      <c r="Q1266" t="s">
        <v>8308</v>
      </c>
      <c r="R1266" t="s">
        <v>8309</v>
      </c>
      <c r="S1266" s="14">
        <f t="shared" si="116"/>
        <v>42044.272847222222</v>
      </c>
      <c r="T1266" s="14">
        <f t="shared" si="117"/>
        <v>42104.231180555551</v>
      </c>
      <c r="U1266">
        <f t="shared" si="118"/>
        <v>60</v>
      </c>
      <c r="V1266">
        <f t="shared" si="119"/>
        <v>2015</v>
      </c>
    </row>
    <row r="1267" spans="1:22" ht="45" x14ac:dyDescent="0.25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114"/>
        <v>108</v>
      </c>
      <c r="P1267">
        <f t="shared" si="115"/>
        <v>149.46</v>
      </c>
      <c r="Q1267" t="s">
        <v>8321</v>
      </c>
      <c r="R1267" t="s">
        <v>8322</v>
      </c>
      <c r="S1267" s="14">
        <f t="shared" si="116"/>
        <v>41290.598483796297</v>
      </c>
      <c r="T1267" s="14">
        <f t="shared" si="117"/>
        <v>41320.598483796297</v>
      </c>
      <c r="U1267">
        <f t="shared" si="118"/>
        <v>30</v>
      </c>
      <c r="V1267">
        <f t="shared" si="119"/>
        <v>2013</v>
      </c>
    </row>
    <row r="1268" spans="1:22" ht="45" x14ac:dyDescent="0.25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114"/>
        <v>108</v>
      </c>
      <c r="P1268">
        <f t="shared" si="115"/>
        <v>145.04</v>
      </c>
      <c r="Q1268" t="s">
        <v>8318</v>
      </c>
      <c r="R1268" t="s">
        <v>8330</v>
      </c>
      <c r="S1268" s="14">
        <f t="shared" si="116"/>
        <v>42473.57</v>
      </c>
      <c r="T1268" s="14">
        <f t="shared" si="117"/>
        <v>42503.57</v>
      </c>
      <c r="U1268">
        <f t="shared" si="118"/>
        <v>30</v>
      </c>
      <c r="V1268">
        <f t="shared" si="119"/>
        <v>2016</v>
      </c>
    </row>
    <row r="1269" spans="1:22" ht="45" x14ac:dyDescent="0.25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114"/>
        <v>108</v>
      </c>
      <c r="P1269">
        <f t="shared" si="115"/>
        <v>65.3</v>
      </c>
      <c r="Q1269" t="s">
        <v>8318</v>
      </c>
      <c r="R1269" t="s">
        <v>8330</v>
      </c>
      <c r="S1269" s="14">
        <f t="shared" si="116"/>
        <v>41193.032013888893</v>
      </c>
      <c r="T1269" s="14">
        <f t="shared" si="117"/>
        <v>41223.073680555557</v>
      </c>
      <c r="U1269">
        <f t="shared" si="118"/>
        <v>31</v>
      </c>
      <c r="V1269">
        <f t="shared" si="119"/>
        <v>2012</v>
      </c>
    </row>
    <row r="1270" spans="1:22" ht="45" x14ac:dyDescent="0.25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114"/>
        <v>108</v>
      </c>
      <c r="P1270">
        <f t="shared" si="115"/>
        <v>106.8</v>
      </c>
      <c r="Q1270" t="s">
        <v>8315</v>
      </c>
      <c r="R1270" t="s">
        <v>8316</v>
      </c>
      <c r="S1270" s="14">
        <f t="shared" si="116"/>
        <v>41933.291643518518</v>
      </c>
      <c r="T1270" s="14">
        <f t="shared" si="117"/>
        <v>41963.333310185189</v>
      </c>
      <c r="U1270">
        <f t="shared" si="118"/>
        <v>31</v>
      </c>
      <c r="V1270">
        <f t="shared" si="119"/>
        <v>2014</v>
      </c>
    </row>
    <row r="1271" spans="1:22" ht="60" x14ac:dyDescent="0.25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114"/>
        <v>108</v>
      </c>
      <c r="P1271">
        <f t="shared" si="115"/>
        <v>60.82</v>
      </c>
      <c r="Q1271" t="s">
        <v>8310</v>
      </c>
      <c r="R1271" t="s">
        <v>8311</v>
      </c>
      <c r="S1271" s="14">
        <f t="shared" si="116"/>
        <v>42381.79886574074</v>
      </c>
      <c r="T1271" s="14">
        <f t="shared" si="117"/>
        <v>42412.207638888889</v>
      </c>
      <c r="U1271">
        <f t="shared" si="118"/>
        <v>31</v>
      </c>
      <c r="V1271">
        <f t="shared" si="119"/>
        <v>2016</v>
      </c>
    </row>
    <row r="1272" spans="1:22" ht="60" x14ac:dyDescent="0.25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114"/>
        <v>108</v>
      </c>
      <c r="P1272">
        <f t="shared" si="115"/>
        <v>69.599999999999994</v>
      </c>
      <c r="Q1272" t="s">
        <v>8321</v>
      </c>
      <c r="R1272" t="s">
        <v>8322</v>
      </c>
      <c r="S1272" s="14">
        <f t="shared" si="116"/>
        <v>42340.172060185185</v>
      </c>
      <c r="T1272" s="14">
        <f t="shared" si="117"/>
        <v>42381.208333333328</v>
      </c>
      <c r="U1272">
        <f t="shared" si="118"/>
        <v>42</v>
      </c>
      <c r="V1272">
        <f t="shared" si="119"/>
        <v>2015</v>
      </c>
    </row>
    <row r="1273" spans="1:22" ht="60" x14ac:dyDescent="0.25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114"/>
        <v>108</v>
      </c>
      <c r="P1273">
        <f t="shared" si="115"/>
        <v>90.18</v>
      </c>
      <c r="Q1273" t="s">
        <v>8308</v>
      </c>
      <c r="R1273" t="s">
        <v>8309</v>
      </c>
      <c r="S1273" s="14">
        <f t="shared" si="116"/>
        <v>42138.684189814812</v>
      </c>
      <c r="T1273" s="14">
        <f t="shared" si="117"/>
        <v>42168.684189814812</v>
      </c>
      <c r="U1273">
        <f t="shared" si="118"/>
        <v>30</v>
      </c>
      <c r="V1273">
        <f t="shared" si="119"/>
        <v>2015</v>
      </c>
    </row>
    <row r="1274" spans="1:22" ht="45" x14ac:dyDescent="0.25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114"/>
        <v>108</v>
      </c>
      <c r="P1274">
        <f t="shared" si="115"/>
        <v>462.86</v>
      </c>
      <c r="Q1274" t="s">
        <v>8323</v>
      </c>
      <c r="R1274" t="s">
        <v>8324</v>
      </c>
      <c r="S1274" s="14">
        <f t="shared" si="116"/>
        <v>42420.74962962963</v>
      </c>
      <c r="T1274" s="14">
        <f t="shared" si="117"/>
        <v>42450.707962962959</v>
      </c>
      <c r="U1274">
        <f t="shared" si="118"/>
        <v>30</v>
      </c>
      <c r="V1274">
        <f t="shared" si="119"/>
        <v>2016</v>
      </c>
    </row>
    <row r="1275" spans="1:22" ht="60" x14ac:dyDescent="0.25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114"/>
        <v>108</v>
      </c>
      <c r="P1275">
        <f t="shared" si="115"/>
        <v>117.85</v>
      </c>
      <c r="Q1275" t="s">
        <v>8318</v>
      </c>
      <c r="R1275" t="s">
        <v>8330</v>
      </c>
      <c r="S1275" s="14">
        <f t="shared" si="116"/>
        <v>41354.708460648151</v>
      </c>
      <c r="T1275" s="14">
        <f t="shared" si="117"/>
        <v>41399.708460648151</v>
      </c>
      <c r="U1275">
        <f t="shared" si="118"/>
        <v>45</v>
      </c>
      <c r="V1275">
        <f t="shared" si="119"/>
        <v>2013</v>
      </c>
    </row>
    <row r="1276" spans="1:22" ht="45" x14ac:dyDescent="0.25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114"/>
        <v>108</v>
      </c>
      <c r="P1276">
        <f t="shared" si="115"/>
        <v>58.72</v>
      </c>
      <c r="Q1276" t="s">
        <v>8318</v>
      </c>
      <c r="R1276" t="s">
        <v>8330</v>
      </c>
      <c r="S1276" s="14">
        <f t="shared" si="116"/>
        <v>40990.909259259257</v>
      </c>
      <c r="T1276" s="14">
        <f t="shared" si="117"/>
        <v>41026.897222222222</v>
      </c>
      <c r="U1276">
        <f t="shared" si="118"/>
        <v>36</v>
      </c>
      <c r="V1276">
        <f t="shared" si="119"/>
        <v>2012</v>
      </c>
    </row>
    <row r="1277" spans="1:22" ht="45" x14ac:dyDescent="0.25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114"/>
        <v>108</v>
      </c>
      <c r="P1277">
        <f t="shared" si="115"/>
        <v>90</v>
      </c>
      <c r="Q1277" t="s">
        <v>8326</v>
      </c>
      <c r="R1277" t="s">
        <v>8327</v>
      </c>
      <c r="S1277" s="14">
        <f t="shared" si="116"/>
        <v>41943.142534722225</v>
      </c>
      <c r="T1277" s="14">
        <f t="shared" si="117"/>
        <v>41973.184201388889</v>
      </c>
      <c r="U1277">
        <f t="shared" si="118"/>
        <v>31</v>
      </c>
      <c r="V1277">
        <f t="shared" si="119"/>
        <v>2014</v>
      </c>
    </row>
    <row r="1278" spans="1:22" ht="60" x14ac:dyDescent="0.25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114"/>
        <v>108</v>
      </c>
      <c r="P1278">
        <f t="shared" si="115"/>
        <v>112.79</v>
      </c>
      <c r="Q1278" t="s">
        <v>8323</v>
      </c>
      <c r="R1278" t="s">
        <v>8324</v>
      </c>
      <c r="S1278" s="14">
        <f t="shared" si="116"/>
        <v>42529.979108796295</v>
      </c>
      <c r="T1278" s="14">
        <f t="shared" si="117"/>
        <v>42550.979108796295</v>
      </c>
      <c r="U1278">
        <f t="shared" si="118"/>
        <v>21</v>
      </c>
      <c r="V1278">
        <f t="shared" si="119"/>
        <v>2016</v>
      </c>
    </row>
    <row r="1279" spans="1:22" ht="45" x14ac:dyDescent="0.25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114"/>
        <v>108</v>
      </c>
      <c r="P1279">
        <f t="shared" si="115"/>
        <v>88.87</v>
      </c>
      <c r="Q1279" t="s">
        <v>8315</v>
      </c>
      <c r="R1279" t="s">
        <v>8328</v>
      </c>
      <c r="S1279" s="14">
        <f t="shared" si="116"/>
        <v>41957.756840277783</v>
      </c>
      <c r="T1279" s="14">
        <f t="shared" si="117"/>
        <v>41987.756840277783</v>
      </c>
      <c r="U1279">
        <f t="shared" si="118"/>
        <v>30</v>
      </c>
      <c r="V1279">
        <f t="shared" si="119"/>
        <v>2014</v>
      </c>
    </row>
    <row r="1280" spans="1:22" ht="45" x14ac:dyDescent="0.25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114"/>
        <v>108</v>
      </c>
      <c r="P1280">
        <f t="shared" si="115"/>
        <v>37.200000000000003</v>
      </c>
      <c r="Q1280" t="s">
        <v>8310</v>
      </c>
      <c r="R1280" t="s">
        <v>8311</v>
      </c>
      <c r="S1280" s="14">
        <f t="shared" si="116"/>
        <v>42452.666770833333</v>
      </c>
      <c r="T1280" s="14">
        <f t="shared" si="117"/>
        <v>42483</v>
      </c>
      <c r="U1280">
        <f t="shared" si="118"/>
        <v>31</v>
      </c>
      <c r="V1280">
        <f t="shared" si="119"/>
        <v>2016</v>
      </c>
    </row>
    <row r="1281" spans="1:22" ht="30" x14ac:dyDescent="0.25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114"/>
        <v>108</v>
      </c>
      <c r="P1281">
        <f t="shared" si="115"/>
        <v>74.23</v>
      </c>
      <c r="Q1281" t="s">
        <v>8326</v>
      </c>
      <c r="R1281" t="s">
        <v>8327</v>
      </c>
      <c r="S1281" s="14">
        <f t="shared" si="116"/>
        <v>42187.125625000001</v>
      </c>
      <c r="T1281" s="14">
        <f t="shared" si="117"/>
        <v>42208.207638888889</v>
      </c>
      <c r="U1281">
        <f t="shared" si="118"/>
        <v>22</v>
      </c>
      <c r="V1281">
        <f t="shared" si="119"/>
        <v>2015</v>
      </c>
    </row>
    <row r="1282" spans="1:22" ht="45" x14ac:dyDescent="0.25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120">ROUND(E1282/D1282*100,0)</f>
        <v>108</v>
      </c>
      <c r="P1282">
        <f t="shared" si="115"/>
        <v>132.05000000000001</v>
      </c>
      <c r="Q1282" t="s">
        <v>8318</v>
      </c>
      <c r="R1282" t="s">
        <v>8319</v>
      </c>
      <c r="S1282" s="14">
        <f t="shared" si="116"/>
        <v>41835.821226851855</v>
      </c>
      <c r="T1282" s="14">
        <f t="shared" si="117"/>
        <v>41862.249305555553</v>
      </c>
      <c r="U1282">
        <f t="shared" si="118"/>
        <v>27</v>
      </c>
      <c r="V1282">
        <f t="shared" si="119"/>
        <v>2014</v>
      </c>
    </row>
    <row r="1283" spans="1:22" ht="45" x14ac:dyDescent="0.25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120"/>
        <v>108</v>
      </c>
      <c r="P1283">
        <f t="shared" ref="P1283:P1346" si="121">IFERROR(ROUND(E1283/L1283,2),0)</f>
        <v>72.87</v>
      </c>
      <c r="Q1283" t="s">
        <v>8318</v>
      </c>
      <c r="R1283" t="s">
        <v>8330</v>
      </c>
      <c r="S1283" s="14">
        <f t="shared" ref="S1283:S1346" si="122">+(((J1283/60)/60)/24)+DATE(1970,1,1)</f>
        <v>42093.760046296295</v>
      </c>
      <c r="T1283" s="14">
        <f t="shared" ref="T1283:T1346" si="123">+(((I1283/60)/60)/24)+DATE(1970,1,1)</f>
        <v>42123.760046296295</v>
      </c>
      <c r="U1283">
        <f t="shared" ref="U1283:U1346" si="124">CEILING(T1283-S1283,1)</f>
        <v>30</v>
      </c>
      <c r="V1283">
        <f t="shared" ref="V1283:V1346" si="125">YEAR(S1283)</f>
        <v>2015</v>
      </c>
    </row>
    <row r="1284" spans="1:22" x14ac:dyDescent="0.25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120"/>
        <v>108</v>
      </c>
      <c r="P1284">
        <f t="shared" si="121"/>
        <v>61.03</v>
      </c>
      <c r="Q1284" t="s">
        <v>8312</v>
      </c>
      <c r="R1284" t="s">
        <v>8325</v>
      </c>
      <c r="S1284" s="14">
        <f t="shared" si="122"/>
        <v>42514.666956018518</v>
      </c>
      <c r="T1284" s="14">
        <f t="shared" si="123"/>
        <v>42544.666956018518</v>
      </c>
      <c r="U1284">
        <f t="shared" si="124"/>
        <v>30</v>
      </c>
      <c r="V1284">
        <f t="shared" si="125"/>
        <v>2016</v>
      </c>
    </row>
    <row r="1285" spans="1:22" ht="30" x14ac:dyDescent="0.25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120"/>
        <v>108</v>
      </c>
      <c r="P1285">
        <f t="shared" si="121"/>
        <v>94.91</v>
      </c>
      <c r="Q1285" t="s">
        <v>8315</v>
      </c>
      <c r="R1285" t="s">
        <v>8336</v>
      </c>
      <c r="S1285" s="14">
        <f t="shared" si="122"/>
        <v>42656.005173611105</v>
      </c>
      <c r="T1285" s="14">
        <f t="shared" si="123"/>
        <v>42689.088888888888</v>
      </c>
      <c r="U1285">
        <f t="shared" si="124"/>
        <v>34</v>
      </c>
      <c r="V1285">
        <f t="shared" si="125"/>
        <v>2016</v>
      </c>
    </row>
    <row r="1286" spans="1:22" ht="60" x14ac:dyDescent="0.25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120"/>
        <v>108</v>
      </c>
      <c r="P1286">
        <f t="shared" si="121"/>
        <v>154.16999999999999</v>
      </c>
      <c r="Q1286" t="s">
        <v>8308</v>
      </c>
      <c r="R1286" t="s">
        <v>8309</v>
      </c>
      <c r="S1286" s="14">
        <f t="shared" si="122"/>
        <v>42705.764513888891</v>
      </c>
      <c r="T1286" s="14">
        <f t="shared" si="123"/>
        <v>42735.764513888891</v>
      </c>
      <c r="U1286">
        <f t="shared" si="124"/>
        <v>30</v>
      </c>
      <c r="V1286">
        <f t="shared" si="125"/>
        <v>2016</v>
      </c>
    </row>
    <row r="1287" spans="1:22" ht="60" x14ac:dyDescent="0.25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120"/>
        <v>108</v>
      </c>
      <c r="P1287">
        <f t="shared" si="121"/>
        <v>45.67</v>
      </c>
      <c r="Q1287" t="s">
        <v>8318</v>
      </c>
      <c r="R1287" t="s">
        <v>8330</v>
      </c>
      <c r="S1287" s="14">
        <f t="shared" si="122"/>
        <v>40697.498449074075</v>
      </c>
      <c r="T1287" s="14">
        <f t="shared" si="123"/>
        <v>40727.498449074075</v>
      </c>
      <c r="U1287">
        <f t="shared" si="124"/>
        <v>30</v>
      </c>
      <c r="V1287">
        <f t="shared" si="125"/>
        <v>2011</v>
      </c>
    </row>
    <row r="1288" spans="1:22" ht="60" x14ac:dyDescent="0.25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120"/>
        <v>108</v>
      </c>
      <c r="P1288">
        <f t="shared" si="121"/>
        <v>76.87</v>
      </c>
      <c r="Q1288" t="s">
        <v>8318</v>
      </c>
      <c r="R1288" t="s">
        <v>8332</v>
      </c>
      <c r="S1288" s="14">
        <f t="shared" si="122"/>
        <v>41932.819525462961</v>
      </c>
      <c r="T1288" s="14">
        <f t="shared" si="123"/>
        <v>41992.861192129625</v>
      </c>
      <c r="U1288">
        <f t="shared" si="124"/>
        <v>61</v>
      </c>
      <c r="V1288">
        <f t="shared" si="125"/>
        <v>2014</v>
      </c>
    </row>
    <row r="1289" spans="1:22" ht="60" x14ac:dyDescent="0.25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120"/>
        <v>108</v>
      </c>
      <c r="P1289">
        <f t="shared" si="121"/>
        <v>76.8</v>
      </c>
      <c r="Q1289" t="s">
        <v>8315</v>
      </c>
      <c r="R1289" t="s">
        <v>8316</v>
      </c>
      <c r="S1289" s="14">
        <f t="shared" si="122"/>
        <v>42495.992800925931</v>
      </c>
      <c r="T1289" s="14">
        <f t="shared" si="123"/>
        <v>42552.958333333328</v>
      </c>
      <c r="U1289">
        <f t="shared" si="124"/>
        <v>57</v>
      </c>
      <c r="V1289">
        <f t="shared" si="125"/>
        <v>2016</v>
      </c>
    </row>
    <row r="1290" spans="1:22" ht="60" x14ac:dyDescent="0.25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120"/>
        <v>108</v>
      </c>
      <c r="P1290">
        <f t="shared" si="121"/>
        <v>65.16</v>
      </c>
      <c r="Q1290" t="s">
        <v>8312</v>
      </c>
      <c r="R1290" t="s">
        <v>8325</v>
      </c>
      <c r="S1290" s="14">
        <f t="shared" si="122"/>
        <v>42016.641435185185</v>
      </c>
      <c r="T1290" s="14">
        <f t="shared" si="123"/>
        <v>42046.641435185185</v>
      </c>
      <c r="U1290">
        <f t="shared" si="124"/>
        <v>30</v>
      </c>
      <c r="V1290">
        <f t="shared" si="125"/>
        <v>2015</v>
      </c>
    </row>
    <row r="1291" spans="1:22" ht="60" x14ac:dyDescent="0.25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120"/>
        <v>108</v>
      </c>
      <c r="P1291">
        <f t="shared" si="121"/>
        <v>74.239999999999995</v>
      </c>
      <c r="Q1291" t="s">
        <v>8315</v>
      </c>
      <c r="R1291" t="s">
        <v>8336</v>
      </c>
      <c r="S1291" s="14">
        <f t="shared" si="122"/>
        <v>41772.727893518517</v>
      </c>
      <c r="T1291" s="14">
        <f t="shared" si="123"/>
        <v>41802.727893518517</v>
      </c>
      <c r="U1291">
        <f t="shared" si="124"/>
        <v>30</v>
      </c>
      <c r="V1291">
        <f t="shared" si="125"/>
        <v>2014</v>
      </c>
    </row>
    <row r="1292" spans="1:22" ht="45" x14ac:dyDescent="0.25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120"/>
        <v>108</v>
      </c>
      <c r="P1292">
        <f t="shared" si="121"/>
        <v>46.61</v>
      </c>
      <c r="Q1292" t="s">
        <v>8315</v>
      </c>
      <c r="R1292" t="s">
        <v>8316</v>
      </c>
      <c r="S1292" s="14">
        <f t="shared" si="122"/>
        <v>41884.056747685187</v>
      </c>
      <c r="T1292" s="14">
        <f t="shared" si="123"/>
        <v>41903.083333333336</v>
      </c>
      <c r="U1292">
        <f t="shared" si="124"/>
        <v>20</v>
      </c>
      <c r="V1292">
        <f t="shared" si="125"/>
        <v>2014</v>
      </c>
    </row>
    <row r="1293" spans="1:22" ht="60" x14ac:dyDescent="0.25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120"/>
        <v>108</v>
      </c>
      <c r="P1293">
        <f t="shared" si="121"/>
        <v>56.98</v>
      </c>
      <c r="Q1293" t="s">
        <v>8323</v>
      </c>
      <c r="R1293" t="s">
        <v>8324</v>
      </c>
      <c r="S1293" s="14">
        <f t="shared" si="122"/>
        <v>42606.347233796296</v>
      </c>
      <c r="T1293" s="14">
        <f t="shared" si="123"/>
        <v>42666.347233796296</v>
      </c>
      <c r="U1293">
        <f t="shared" si="124"/>
        <v>60</v>
      </c>
      <c r="V1293">
        <f t="shared" si="125"/>
        <v>2016</v>
      </c>
    </row>
    <row r="1294" spans="1:22" ht="60" x14ac:dyDescent="0.25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120"/>
        <v>108</v>
      </c>
      <c r="P1294">
        <f t="shared" si="121"/>
        <v>126.55</v>
      </c>
      <c r="Q1294" t="s">
        <v>8315</v>
      </c>
      <c r="R1294" t="s">
        <v>8316</v>
      </c>
      <c r="S1294" s="14">
        <f t="shared" si="122"/>
        <v>42157.591064814813</v>
      </c>
      <c r="T1294" s="14">
        <f t="shared" si="123"/>
        <v>42179.083333333328</v>
      </c>
      <c r="U1294">
        <f t="shared" si="124"/>
        <v>22</v>
      </c>
      <c r="V1294">
        <f t="shared" si="125"/>
        <v>2015</v>
      </c>
    </row>
    <row r="1295" spans="1:22" ht="60" x14ac:dyDescent="0.25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120"/>
        <v>108</v>
      </c>
      <c r="P1295">
        <f t="shared" si="121"/>
        <v>46.89</v>
      </c>
      <c r="Q1295" t="s">
        <v>8315</v>
      </c>
      <c r="R1295" t="s">
        <v>8316</v>
      </c>
      <c r="S1295" s="14">
        <f t="shared" si="122"/>
        <v>42115.889652777783</v>
      </c>
      <c r="T1295" s="14">
        <f t="shared" si="123"/>
        <v>42151.114583333328</v>
      </c>
      <c r="U1295">
        <f t="shared" si="124"/>
        <v>36</v>
      </c>
      <c r="V1295">
        <f t="shared" si="125"/>
        <v>2015</v>
      </c>
    </row>
    <row r="1296" spans="1:22" ht="45" x14ac:dyDescent="0.25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120"/>
        <v>108</v>
      </c>
      <c r="P1296">
        <f t="shared" si="121"/>
        <v>70.650000000000006</v>
      </c>
      <c r="Q1296" t="s">
        <v>8312</v>
      </c>
      <c r="R1296" t="s">
        <v>8329</v>
      </c>
      <c r="S1296" s="14">
        <f t="shared" si="122"/>
        <v>41731.833124999997</v>
      </c>
      <c r="T1296" s="14">
        <f t="shared" si="123"/>
        <v>41763.290972222225</v>
      </c>
      <c r="U1296">
        <f t="shared" si="124"/>
        <v>32</v>
      </c>
      <c r="V1296">
        <f t="shared" si="125"/>
        <v>2014</v>
      </c>
    </row>
    <row r="1297" spans="1:22" ht="45" x14ac:dyDescent="0.25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120"/>
        <v>108</v>
      </c>
      <c r="P1297">
        <f t="shared" si="121"/>
        <v>40.96</v>
      </c>
      <c r="Q1297" t="s">
        <v>8312</v>
      </c>
      <c r="R1297" t="s">
        <v>8329</v>
      </c>
      <c r="S1297" s="14">
        <f t="shared" si="122"/>
        <v>41716.632847222223</v>
      </c>
      <c r="T1297" s="14">
        <f t="shared" si="123"/>
        <v>41747.958333333336</v>
      </c>
      <c r="U1297">
        <f t="shared" si="124"/>
        <v>32</v>
      </c>
      <c r="V1297">
        <f t="shared" si="125"/>
        <v>2014</v>
      </c>
    </row>
    <row r="1298" spans="1:22" ht="45" x14ac:dyDescent="0.25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120"/>
        <v>108</v>
      </c>
      <c r="P1298">
        <f t="shared" si="121"/>
        <v>41.96</v>
      </c>
      <c r="Q1298" t="s">
        <v>8312</v>
      </c>
      <c r="R1298" t="s">
        <v>8329</v>
      </c>
      <c r="S1298" s="14">
        <f t="shared" si="122"/>
        <v>41593.082002314812</v>
      </c>
      <c r="T1298" s="14">
        <f t="shared" si="123"/>
        <v>41623.082002314812</v>
      </c>
      <c r="U1298">
        <f t="shared" si="124"/>
        <v>30</v>
      </c>
      <c r="V1298">
        <f t="shared" si="125"/>
        <v>2013</v>
      </c>
    </row>
    <row r="1299" spans="1:22" ht="60" x14ac:dyDescent="0.25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120"/>
        <v>108</v>
      </c>
      <c r="P1299">
        <f t="shared" si="121"/>
        <v>45.44</v>
      </c>
      <c r="Q1299" t="s">
        <v>8312</v>
      </c>
      <c r="R1299" t="s">
        <v>8313</v>
      </c>
      <c r="S1299" s="14">
        <f t="shared" si="122"/>
        <v>40996.994074074071</v>
      </c>
      <c r="T1299" s="14">
        <f t="shared" si="123"/>
        <v>41028.166666666664</v>
      </c>
      <c r="U1299">
        <f t="shared" si="124"/>
        <v>32</v>
      </c>
      <c r="V1299">
        <f t="shared" si="125"/>
        <v>2012</v>
      </c>
    </row>
    <row r="1300" spans="1:22" ht="45" x14ac:dyDescent="0.25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120"/>
        <v>108</v>
      </c>
      <c r="P1300">
        <f t="shared" si="121"/>
        <v>76.790000000000006</v>
      </c>
      <c r="Q1300" t="s">
        <v>8315</v>
      </c>
      <c r="R1300" t="s">
        <v>8328</v>
      </c>
      <c r="S1300" s="14">
        <f t="shared" si="122"/>
        <v>42177.791909722218</v>
      </c>
      <c r="T1300" s="14">
        <f t="shared" si="123"/>
        <v>42181.958333333328</v>
      </c>
      <c r="U1300">
        <f t="shared" si="124"/>
        <v>5</v>
      </c>
      <c r="V1300">
        <f t="shared" si="125"/>
        <v>2015</v>
      </c>
    </row>
    <row r="1301" spans="1:22" ht="45" x14ac:dyDescent="0.25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120"/>
        <v>108</v>
      </c>
      <c r="P1301">
        <f t="shared" si="121"/>
        <v>55.2</v>
      </c>
      <c r="Q1301" t="s">
        <v>8318</v>
      </c>
      <c r="R1301" t="s">
        <v>8330</v>
      </c>
      <c r="S1301" s="14">
        <f t="shared" si="122"/>
        <v>41674.08494212963</v>
      </c>
      <c r="T1301" s="14">
        <f t="shared" si="123"/>
        <v>41704.08494212963</v>
      </c>
      <c r="U1301">
        <f t="shared" si="124"/>
        <v>30</v>
      </c>
      <c r="V1301">
        <f t="shared" si="125"/>
        <v>2014</v>
      </c>
    </row>
    <row r="1302" spans="1:22" ht="60" x14ac:dyDescent="0.25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120"/>
        <v>108</v>
      </c>
      <c r="P1302">
        <f t="shared" si="121"/>
        <v>86.16</v>
      </c>
      <c r="Q1302" t="s">
        <v>8318</v>
      </c>
      <c r="R1302" t="s">
        <v>8330</v>
      </c>
      <c r="S1302" s="14">
        <f t="shared" si="122"/>
        <v>40638.162465277775</v>
      </c>
      <c r="T1302" s="14">
        <f t="shared" si="123"/>
        <v>40672.249305555553</v>
      </c>
      <c r="U1302">
        <f t="shared" si="124"/>
        <v>35</v>
      </c>
      <c r="V1302">
        <f t="shared" si="125"/>
        <v>2011</v>
      </c>
    </row>
    <row r="1303" spans="1:22" x14ac:dyDescent="0.25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120"/>
        <v>108</v>
      </c>
      <c r="P1303">
        <f t="shared" si="121"/>
        <v>83.51</v>
      </c>
      <c r="Q1303" t="s">
        <v>8315</v>
      </c>
      <c r="R1303" t="s">
        <v>8316</v>
      </c>
      <c r="S1303" s="14">
        <f t="shared" si="122"/>
        <v>42268.127696759257</v>
      </c>
      <c r="T1303" s="14">
        <f t="shared" si="123"/>
        <v>42288.083333333328</v>
      </c>
      <c r="U1303">
        <f t="shared" si="124"/>
        <v>20</v>
      </c>
      <c r="V1303">
        <f t="shared" si="125"/>
        <v>2015</v>
      </c>
    </row>
    <row r="1304" spans="1:22" ht="60" x14ac:dyDescent="0.25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120"/>
        <v>108</v>
      </c>
      <c r="P1304">
        <f t="shared" si="121"/>
        <v>54.2</v>
      </c>
      <c r="Q1304" t="s">
        <v>8312</v>
      </c>
      <c r="R1304" t="s">
        <v>8329</v>
      </c>
      <c r="S1304" s="14">
        <f t="shared" si="122"/>
        <v>41773.932534722226</v>
      </c>
      <c r="T1304" s="14">
        <f t="shared" si="123"/>
        <v>41811.207638888889</v>
      </c>
      <c r="U1304">
        <f t="shared" si="124"/>
        <v>38</v>
      </c>
      <c r="V1304">
        <f t="shared" si="125"/>
        <v>2014</v>
      </c>
    </row>
    <row r="1305" spans="1:22" ht="45" x14ac:dyDescent="0.25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120"/>
        <v>108</v>
      </c>
      <c r="P1305">
        <f t="shared" si="121"/>
        <v>48.33</v>
      </c>
      <c r="Q1305" t="s">
        <v>8312</v>
      </c>
      <c r="R1305" t="s">
        <v>8313</v>
      </c>
      <c r="S1305" s="14">
        <f t="shared" si="122"/>
        <v>40638.092974537038</v>
      </c>
      <c r="T1305" s="14">
        <f t="shared" si="123"/>
        <v>40668.092974537038</v>
      </c>
      <c r="U1305">
        <f t="shared" si="124"/>
        <v>30</v>
      </c>
      <c r="V1305">
        <f t="shared" si="125"/>
        <v>2011</v>
      </c>
    </row>
    <row r="1306" spans="1:22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20"/>
        <v>108</v>
      </c>
      <c r="P1306">
        <f t="shared" si="121"/>
        <v>47.46</v>
      </c>
      <c r="Q1306" t="s">
        <v>8315</v>
      </c>
      <c r="R1306" t="s">
        <v>8316</v>
      </c>
      <c r="S1306" s="14">
        <f t="shared" si="122"/>
        <v>41759.13962962963</v>
      </c>
      <c r="T1306" s="14">
        <f t="shared" si="123"/>
        <v>41791.165972222225</v>
      </c>
      <c r="U1306">
        <f t="shared" si="124"/>
        <v>33</v>
      </c>
      <c r="V1306">
        <f t="shared" si="125"/>
        <v>2014</v>
      </c>
    </row>
    <row r="1307" spans="1:22" ht="45" x14ac:dyDescent="0.25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120"/>
        <v>108</v>
      </c>
      <c r="P1307">
        <f t="shared" si="121"/>
        <v>72.97</v>
      </c>
      <c r="Q1307" t="s">
        <v>8315</v>
      </c>
      <c r="R1307" t="s">
        <v>8336</v>
      </c>
      <c r="S1307" s="14">
        <f t="shared" si="122"/>
        <v>41775.636157407411</v>
      </c>
      <c r="T1307" s="14">
        <f t="shared" si="123"/>
        <v>41805.636157407411</v>
      </c>
      <c r="U1307">
        <f t="shared" si="124"/>
        <v>30</v>
      </c>
      <c r="V1307">
        <f t="shared" si="125"/>
        <v>2014</v>
      </c>
    </row>
    <row r="1308" spans="1:22" ht="45" x14ac:dyDescent="0.25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120"/>
        <v>108</v>
      </c>
      <c r="P1308">
        <f t="shared" si="121"/>
        <v>70.760000000000005</v>
      </c>
      <c r="Q1308" t="s">
        <v>8315</v>
      </c>
      <c r="R1308" t="s">
        <v>8316</v>
      </c>
      <c r="S1308" s="14">
        <f t="shared" si="122"/>
        <v>42545.478333333333</v>
      </c>
      <c r="T1308" s="14">
        <f t="shared" si="123"/>
        <v>42575.478333333333</v>
      </c>
      <c r="U1308">
        <f t="shared" si="124"/>
        <v>30</v>
      </c>
      <c r="V1308">
        <f t="shared" si="125"/>
        <v>2016</v>
      </c>
    </row>
    <row r="1309" spans="1:22" ht="60" x14ac:dyDescent="0.25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120"/>
        <v>108</v>
      </c>
      <c r="P1309">
        <f t="shared" si="121"/>
        <v>58.17</v>
      </c>
      <c r="Q1309" t="s">
        <v>8318</v>
      </c>
      <c r="R1309" t="s">
        <v>8319</v>
      </c>
      <c r="S1309" s="14">
        <f t="shared" si="122"/>
        <v>41208.010196759256</v>
      </c>
      <c r="T1309" s="14">
        <f t="shared" si="123"/>
        <v>41228</v>
      </c>
      <c r="U1309">
        <f t="shared" si="124"/>
        <v>20</v>
      </c>
      <c r="V1309">
        <f t="shared" si="125"/>
        <v>2012</v>
      </c>
    </row>
    <row r="1310" spans="1:22" ht="60" x14ac:dyDescent="0.25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120"/>
        <v>108</v>
      </c>
      <c r="P1310">
        <f t="shared" si="121"/>
        <v>72</v>
      </c>
      <c r="Q1310" t="s">
        <v>8315</v>
      </c>
      <c r="R1310" t="s">
        <v>8316</v>
      </c>
      <c r="S1310" s="14">
        <f t="shared" si="122"/>
        <v>42479.465833333335</v>
      </c>
      <c r="T1310" s="14">
        <f t="shared" si="123"/>
        <v>42500.465833333335</v>
      </c>
      <c r="U1310">
        <f t="shared" si="124"/>
        <v>21</v>
      </c>
      <c r="V1310">
        <f t="shared" si="125"/>
        <v>2016</v>
      </c>
    </row>
    <row r="1311" spans="1:22" ht="60" x14ac:dyDescent="0.25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120"/>
        <v>108</v>
      </c>
      <c r="P1311">
        <f t="shared" si="121"/>
        <v>56.82</v>
      </c>
      <c r="Q1311" t="s">
        <v>8318</v>
      </c>
      <c r="R1311" t="s">
        <v>8332</v>
      </c>
      <c r="S1311" s="14">
        <f t="shared" si="122"/>
        <v>42033.516898148147</v>
      </c>
      <c r="T1311" s="14">
        <f t="shared" si="123"/>
        <v>42064.5</v>
      </c>
      <c r="U1311">
        <f t="shared" si="124"/>
        <v>31</v>
      </c>
      <c r="V1311">
        <f t="shared" si="125"/>
        <v>2015</v>
      </c>
    </row>
    <row r="1312" spans="1:22" ht="60" x14ac:dyDescent="0.25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120"/>
        <v>108</v>
      </c>
      <c r="P1312">
        <f t="shared" si="121"/>
        <v>113.42</v>
      </c>
      <c r="Q1312" t="s">
        <v>8315</v>
      </c>
      <c r="R1312" t="s">
        <v>8316</v>
      </c>
      <c r="S1312" s="14">
        <f t="shared" si="122"/>
        <v>42171.034861111111</v>
      </c>
      <c r="T1312" s="14">
        <f t="shared" si="123"/>
        <v>42195.291666666672</v>
      </c>
      <c r="U1312">
        <f t="shared" si="124"/>
        <v>25</v>
      </c>
      <c r="V1312">
        <f t="shared" si="125"/>
        <v>2015</v>
      </c>
    </row>
    <row r="1313" spans="1:22" ht="45" x14ac:dyDescent="0.25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120"/>
        <v>108</v>
      </c>
      <c r="P1313">
        <f t="shared" si="121"/>
        <v>37.15</v>
      </c>
      <c r="Q1313" t="s">
        <v>8312</v>
      </c>
      <c r="R1313" t="s">
        <v>8329</v>
      </c>
      <c r="S1313" s="14">
        <f t="shared" si="122"/>
        <v>41934.71056712963</v>
      </c>
      <c r="T1313" s="14">
        <f t="shared" si="123"/>
        <v>41955.752233796295</v>
      </c>
      <c r="U1313">
        <f t="shared" si="124"/>
        <v>22</v>
      </c>
      <c r="V1313">
        <f t="shared" si="125"/>
        <v>2014</v>
      </c>
    </row>
    <row r="1314" spans="1:22" ht="45" x14ac:dyDescent="0.25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120"/>
        <v>108</v>
      </c>
      <c r="P1314">
        <f t="shared" si="121"/>
        <v>89.67</v>
      </c>
      <c r="Q1314" t="s">
        <v>8315</v>
      </c>
      <c r="R1314" t="s">
        <v>8316</v>
      </c>
      <c r="S1314" s="14">
        <f t="shared" si="122"/>
        <v>42183.231006944443</v>
      </c>
      <c r="T1314" s="14">
        <f t="shared" si="123"/>
        <v>42228.231006944443</v>
      </c>
      <c r="U1314">
        <f t="shared" si="124"/>
        <v>45</v>
      </c>
      <c r="V1314">
        <f t="shared" si="125"/>
        <v>2015</v>
      </c>
    </row>
    <row r="1315" spans="1:22" ht="45" x14ac:dyDescent="0.25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120"/>
        <v>108</v>
      </c>
      <c r="P1315">
        <f t="shared" si="121"/>
        <v>60.66</v>
      </c>
      <c r="Q1315" t="s">
        <v>8312</v>
      </c>
      <c r="R1315" t="s">
        <v>8313</v>
      </c>
      <c r="S1315" s="14">
        <f t="shared" si="122"/>
        <v>41325.525752314818</v>
      </c>
      <c r="T1315" s="14">
        <f t="shared" si="123"/>
        <v>41355.484085648146</v>
      </c>
      <c r="U1315">
        <f t="shared" si="124"/>
        <v>30</v>
      </c>
      <c r="V1315">
        <f t="shared" si="125"/>
        <v>2013</v>
      </c>
    </row>
    <row r="1316" spans="1:22" ht="45" x14ac:dyDescent="0.25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120"/>
        <v>108</v>
      </c>
      <c r="P1316">
        <f t="shared" si="121"/>
        <v>81.25</v>
      </c>
      <c r="Q1316" t="s">
        <v>8315</v>
      </c>
      <c r="R1316" t="s">
        <v>8316</v>
      </c>
      <c r="S1316" s="14">
        <f t="shared" si="122"/>
        <v>42039.384571759263</v>
      </c>
      <c r="T1316" s="14">
        <f t="shared" si="123"/>
        <v>42052.583333333328</v>
      </c>
      <c r="U1316">
        <f t="shared" si="124"/>
        <v>14</v>
      </c>
      <c r="V1316">
        <f t="shared" si="125"/>
        <v>2015</v>
      </c>
    </row>
    <row r="1317" spans="1:22" ht="45" x14ac:dyDescent="0.25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120"/>
        <v>108</v>
      </c>
      <c r="P1317">
        <f t="shared" si="121"/>
        <v>25.25</v>
      </c>
      <c r="Q1317" t="s">
        <v>8315</v>
      </c>
      <c r="R1317" t="s">
        <v>8316</v>
      </c>
      <c r="S1317" s="14">
        <f t="shared" si="122"/>
        <v>42103.399479166663</v>
      </c>
      <c r="T1317" s="14">
        <f t="shared" si="123"/>
        <v>42133.399479166663</v>
      </c>
      <c r="U1317">
        <f t="shared" si="124"/>
        <v>30</v>
      </c>
      <c r="V1317">
        <f t="shared" si="125"/>
        <v>2015</v>
      </c>
    </row>
    <row r="1318" spans="1:22" ht="45" x14ac:dyDescent="0.25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120"/>
        <v>108</v>
      </c>
      <c r="P1318">
        <f t="shared" si="121"/>
        <v>79</v>
      </c>
      <c r="Q1318" t="s">
        <v>8315</v>
      </c>
      <c r="R1318" t="s">
        <v>8316</v>
      </c>
      <c r="S1318" s="14">
        <f t="shared" si="122"/>
        <v>41856.715069444443</v>
      </c>
      <c r="T1318" s="14">
        <f t="shared" si="123"/>
        <v>41877.715069444443</v>
      </c>
      <c r="U1318">
        <f t="shared" si="124"/>
        <v>21</v>
      </c>
      <c r="V1318">
        <f t="shared" si="125"/>
        <v>2014</v>
      </c>
    </row>
    <row r="1319" spans="1:22" ht="45" x14ac:dyDescent="0.25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120"/>
        <v>108</v>
      </c>
      <c r="P1319">
        <f t="shared" si="121"/>
        <v>30.93</v>
      </c>
      <c r="Q1319" t="s">
        <v>8315</v>
      </c>
      <c r="R1319" t="s">
        <v>8316</v>
      </c>
      <c r="S1319" s="14">
        <f t="shared" si="122"/>
        <v>41785.707708333335</v>
      </c>
      <c r="T1319" s="14">
        <f t="shared" si="123"/>
        <v>41815.707708333335</v>
      </c>
      <c r="U1319">
        <f t="shared" si="124"/>
        <v>30</v>
      </c>
      <c r="V1319">
        <f t="shared" si="125"/>
        <v>2014</v>
      </c>
    </row>
    <row r="1320" spans="1:22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20"/>
        <v>108</v>
      </c>
      <c r="P1320">
        <f t="shared" si="121"/>
        <v>43.28</v>
      </c>
      <c r="Q1320" t="s">
        <v>8315</v>
      </c>
      <c r="R1320" t="s">
        <v>8316</v>
      </c>
      <c r="S1320" s="14">
        <f t="shared" si="122"/>
        <v>42016.832465277781</v>
      </c>
      <c r="T1320" s="14">
        <f t="shared" si="123"/>
        <v>42040.513888888891</v>
      </c>
      <c r="U1320">
        <f t="shared" si="124"/>
        <v>24</v>
      </c>
      <c r="V1320">
        <f t="shared" si="125"/>
        <v>2015</v>
      </c>
    </row>
    <row r="1321" spans="1:22" ht="45" x14ac:dyDescent="0.25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120"/>
        <v>108</v>
      </c>
      <c r="P1321">
        <f t="shared" si="121"/>
        <v>33.75</v>
      </c>
      <c r="Q1321" t="s">
        <v>8312</v>
      </c>
      <c r="R1321" t="s">
        <v>8320</v>
      </c>
      <c r="S1321" s="14">
        <f t="shared" si="122"/>
        <v>42006.02207175926</v>
      </c>
      <c r="T1321" s="14">
        <f t="shared" si="123"/>
        <v>42036.02207175926</v>
      </c>
      <c r="U1321">
        <f t="shared" si="124"/>
        <v>30</v>
      </c>
      <c r="V1321">
        <f t="shared" si="125"/>
        <v>2015</v>
      </c>
    </row>
    <row r="1322" spans="1:22" ht="30" x14ac:dyDescent="0.25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120"/>
        <v>108</v>
      </c>
      <c r="P1322">
        <f t="shared" si="121"/>
        <v>77</v>
      </c>
      <c r="Q1322" t="s">
        <v>8315</v>
      </c>
      <c r="R1322" t="s">
        <v>8316</v>
      </c>
      <c r="S1322" s="14">
        <f t="shared" si="122"/>
        <v>42402.889027777783</v>
      </c>
      <c r="T1322" s="14">
        <f t="shared" si="123"/>
        <v>42447.847361111111</v>
      </c>
      <c r="U1322">
        <f t="shared" si="124"/>
        <v>45</v>
      </c>
      <c r="V1322">
        <f t="shared" si="125"/>
        <v>2016</v>
      </c>
    </row>
    <row r="1323" spans="1:22" ht="30" x14ac:dyDescent="0.25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120"/>
        <v>108</v>
      </c>
      <c r="P1323">
        <f t="shared" si="121"/>
        <v>34.07</v>
      </c>
      <c r="Q1323" t="s">
        <v>8312</v>
      </c>
      <c r="R1323" t="s">
        <v>8313</v>
      </c>
      <c r="S1323" s="14">
        <f t="shared" si="122"/>
        <v>41151.708321759259</v>
      </c>
      <c r="T1323" s="14">
        <f t="shared" si="123"/>
        <v>41177.165972222225</v>
      </c>
      <c r="U1323">
        <f t="shared" si="124"/>
        <v>26</v>
      </c>
      <c r="V1323">
        <f t="shared" si="125"/>
        <v>2012</v>
      </c>
    </row>
    <row r="1324" spans="1:22" ht="60" x14ac:dyDescent="0.25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120"/>
        <v>108</v>
      </c>
      <c r="P1324">
        <f t="shared" si="121"/>
        <v>28.19</v>
      </c>
      <c r="Q1324" t="s">
        <v>8315</v>
      </c>
      <c r="R1324" t="s">
        <v>8316</v>
      </c>
      <c r="S1324" s="14">
        <f t="shared" si="122"/>
        <v>41858.355393518519</v>
      </c>
      <c r="T1324" s="14">
        <f t="shared" si="123"/>
        <v>41882.547222222223</v>
      </c>
      <c r="U1324">
        <f t="shared" si="124"/>
        <v>25</v>
      </c>
      <c r="V1324">
        <f t="shared" si="125"/>
        <v>2014</v>
      </c>
    </row>
    <row r="1325" spans="1:22" ht="60" x14ac:dyDescent="0.25">
      <c r="A1325">
        <v>3133</v>
      </c>
      <c r="B1325" s="3" t="s">
        <v>3133</v>
      </c>
      <c r="C1325" s="3" t="s">
        <v>7243</v>
      </c>
      <c r="D1325" s="6">
        <v>500</v>
      </c>
      <c r="E1325" s="8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>
        <f t="shared" si="120"/>
        <v>108</v>
      </c>
      <c r="P1325">
        <f t="shared" si="121"/>
        <v>33.75</v>
      </c>
      <c r="Q1325" t="s">
        <v>8315</v>
      </c>
      <c r="R1325" t="s">
        <v>8316</v>
      </c>
      <c r="S1325" s="14">
        <f t="shared" si="122"/>
        <v>42788.565208333333</v>
      </c>
      <c r="T1325" s="14">
        <f t="shared" si="123"/>
        <v>42818.523541666669</v>
      </c>
      <c r="U1325">
        <f t="shared" si="124"/>
        <v>30</v>
      </c>
      <c r="V1325">
        <f t="shared" si="125"/>
        <v>2017</v>
      </c>
    </row>
    <row r="1326" spans="1:22" ht="60" x14ac:dyDescent="0.25">
      <c r="A1326">
        <v>3319</v>
      </c>
      <c r="B1326" s="3" t="s">
        <v>3319</v>
      </c>
      <c r="C1326" s="3" t="s">
        <v>7429</v>
      </c>
      <c r="D1326" s="6">
        <v>500</v>
      </c>
      <c r="E1326" s="8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8269</v>
      </c>
      <c r="O1326">
        <f t="shared" si="120"/>
        <v>108</v>
      </c>
      <c r="P1326">
        <f t="shared" si="121"/>
        <v>33.75</v>
      </c>
      <c r="Q1326" t="s">
        <v>8315</v>
      </c>
      <c r="R1326" t="s">
        <v>8316</v>
      </c>
      <c r="S1326" s="14">
        <f t="shared" si="122"/>
        <v>41990.585486111115</v>
      </c>
      <c r="T1326" s="14">
        <f t="shared" si="123"/>
        <v>42035.585486111115</v>
      </c>
      <c r="U1326">
        <f t="shared" si="124"/>
        <v>45</v>
      </c>
      <c r="V1326">
        <f t="shared" si="125"/>
        <v>2014</v>
      </c>
    </row>
    <row r="1327" spans="1:22" ht="60" x14ac:dyDescent="0.25">
      <c r="A1327">
        <v>2836</v>
      </c>
      <c r="B1327" s="3" t="s">
        <v>2836</v>
      </c>
      <c r="C1327" s="3" t="s">
        <v>6946</v>
      </c>
      <c r="D1327" s="6">
        <v>450</v>
      </c>
      <c r="E1327" s="8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8269</v>
      </c>
      <c r="O1327">
        <f t="shared" si="120"/>
        <v>108</v>
      </c>
      <c r="P1327">
        <f t="shared" si="121"/>
        <v>44.09</v>
      </c>
      <c r="Q1327" t="s">
        <v>8315</v>
      </c>
      <c r="R1327" t="s">
        <v>8316</v>
      </c>
      <c r="S1327" s="14">
        <f t="shared" si="122"/>
        <v>42746.261782407411</v>
      </c>
      <c r="T1327" s="14">
        <f t="shared" si="123"/>
        <v>42784.207638888889</v>
      </c>
      <c r="U1327">
        <f t="shared" si="124"/>
        <v>38</v>
      </c>
      <c r="V1327">
        <f t="shared" si="125"/>
        <v>2017</v>
      </c>
    </row>
    <row r="1328" spans="1:22" ht="60" x14ac:dyDescent="0.25">
      <c r="A1328">
        <v>2448</v>
      </c>
      <c r="B1328" s="3" t="s">
        <v>2449</v>
      </c>
      <c r="C1328" s="3" t="s">
        <v>6558</v>
      </c>
      <c r="D1328" s="6">
        <v>400</v>
      </c>
      <c r="E1328" s="8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8296</v>
      </c>
      <c r="O1328">
        <f t="shared" si="120"/>
        <v>108</v>
      </c>
      <c r="P1328">
        <f t="shared" si="121"/>
        <v>47.78</v>
      </c>
      <c r="Q1328" t="s">
        <v>8326</v>
      </c>
      <c r="R1328" t="s">
        <v>8327</v>
      </c>
      <c r="S1328" s="14">
        <f t="shared" si="122"/>
        <v>42607.316122685181</v>
      </c>
      <c r="T1328" s="14">
        <f t="shared" si="123"/>
        <v>42613.233333333337</v>
      </c>
      <c r="U1328">
        <f t="shared" si="124"/>
        <v>6</v>
      </c>
      <c r="V1328">
        <f t="shared" si="125"/>
        <v>2016</v>
      </c>
    </row>
    <row r="1329" spans="1:22" ht="60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120"/>
        <v>108</v>
      </c>
      <c r="P1329">
        <f t="shared" si="121"/>
        <v>38.57</v>
      </c>
      <c r="Q1329" t="s">
        <v>8315</v>
      </c>
      <c r="R1329" t="s">
        <v>8316</v>
      </c>
      <c r="S1329" s="14">
        <f t="shared" si="122"/>
        <v>42571.626192129625</v>
      </c>
      <c r="T1329" s="14">
        <f t="shared" si="123"/>
        <v>42583.570138888885</v>
      </c>
      <c r="U1329">
        <f t="shared" si="124"/>
        <v>12</v>
      </c>
      <c r="V1329">
        <f t="shared" si="125"/>
        <v>2016</v>
      </c>
    </row>
    <row r="1330" spans="1:22" ht="60" x14ac:dyDescent="0.25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120"/>
        <v>107</v>
      </c>
      <c r="P1330">
        <f t="shared" si="121"/>
        <v>60.97</v>
      </c>
      <c r="Q1330" t="s">
        <v>8308</v>
      </c>
      <c r="R1330" t="s">
        <v>8317</v>
      </c>
      <c r="S1330" s="14">
        <f t="shared" si="122"/>
        <v>42508.541550925926</v>
      </c>
      <c r="T1330" s="14">
        <f t="shared" si="123"/>
        <v>42538.541550925926</v>
      </c>
      <c r="U1330">
        <f t="shared" si="124"/>
        <v>30</v>
      </c>
      <c r="V1330">
        <f t="shared" si="125"/>
        <v>2016</v>
      </c>
    </row>
    <row r="1331" spans="1:22" ht="45" x14ac:dyDescent="0.25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120"/>
        <v>107</v>
      </c>
      <c r="P1331">
        <f t="shared" si="121"/>
        <v>97.36</v>
      </c>
      <c r="Q1331" t="s">
        <v>8318</v>
      </c>
      <c r="R1331" t="s">
        <v>8330</v>
      </c>
      <c r="S1331" s="14">
        <f t="shared" si="122"/>
        <v>42507.581412037034</v>
      </c>
      <c r="T1331" s="14">
        <f t="shared" si="123"/>
        <v>42538.581412037034</v>
      </c>
      <c r="U1331">
        <f t="shared" si="124"/>
        <v>31</v>
      </c>
      <c r="V1331">
        <f t="shared" si="125"/>
        <v>2016</v>
      </c>
    </row>
    <row r="1332" spans="1:22" ht="45" x14ac:dyDescent="0.25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120"/>
        <v>107</v>
      </c>
      <c r="P1332">
        <f t="shared" si="121"/>
        <v>170.45</v>
      </c>
      <c r="Q1332" t="s">
        <v>8323</v>
      </c>
      <c r="R1332" t="s">
        <v>8324</v>
      </c>
      <c r="S1332" s="14">
        <f t="shared" si="122"/>
        <v>42493.167719907404</v>
      </c>
      <c r="T1332" s="14">
        <f t="shared" si="123"/>
        <v>42528.167719907404</v>
      </c>
      <c r="U1332">
        <f t="shared" si="124"/>
        <v>35</v>
      </c>
      <c r="V1332">
        <f t="shared" si="125"/>
        <v>2016</v>
      </c>
    </row>
    <row r="1333" spans="1:22" ht="60" x14ac:dyDescent="0.25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120"/>
        <v>107</v>
      </c>
      <c r="P1333">
        <f t="shared" si="121"/>
        <v>66.7</v>
      </c>
      <c r="Q1333" t="s">
        <v>8318</v>
      </c>
      <c r="R1333" t="s">
        <v>8330</v>
      </c>
      <c r="S1333" s="14">
        <f t="shared" si="122"/>
        <v>42479.626875000002</v>
      </c>
      <c r="T1333" s="14">
        <f t="shared" si="123"/>
        <v>42509.626875000002</v>
      </c>
      <c r="U1333">
        <f t="shared" si="124"/>
        <v>30</v>
      </c>
      <c r="V1333">
        <f t="shared" si="125"/>
        <v>2016</v>
      </c>
    </row>
    <row r="1334" spans="1:22" ht="45" x14ac:dyDescent="0.25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120"/>
        <v>107</v>
      </c>
      <c r="P1334">
        <f t="shared" si="121"/>
        <v>97.64</v>
      </c>
      <c r="Q1334" t="s">
        <v>8318</v>
      </c>
      <c r="R1334" t="s">
        <v>8330</v>
      </c>
      <c r="S1334" s="14">
        <f t="shared" si="122"/>
        <v>41017.885462962964</v>
      </c>
      <c r="T1334" s="14">
        <f t="shared" si="123"/>
        <v>41067.621527777781</v>
      </c>
      <c r="U1334">
        <f t="shared" si="124"/>
        <v>50</v>
      </c>
      <c r="V1334">
        <f t="shared" si="125"/>
        <v>2012</v>
      </c>
    </row>
    <row r="1335" spans="1:22" ht="60" x14ac:dyDescent="0.25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120"/>
        <v>107</v>
      </c>
      <c r="P1335">
        <f t="shared" si="121"/>
        <v>224.85</v>
      </c>
      <c r="Q1335" t="s">
        <v>8318</v>
      </c>
      <c r="R1335" t="s">
        <v>8330</v>
      </c>
      <c r="S1335" s="14">
        <f t="shared" si="122"/>
        <v>42687.875775462962</v>
      </c>
      <c r="T1335" s="14">
        <f t="shared" si="123"/>
        <v>42718.5</v>
      </c>
      <c r="U1335">
        <f t="shared" si="124"/>
        <v>31</v>
      </c>
      <c r="V1335">
        <f t="shared" si="125"/>
        <v>2016</v>
      </c>
    </row>
    <row r="1336" spans="1:22" ht="45" x14ac:dyDescent="0.25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120"/>
        <v>107</v>
      </c>
      <c r="P1336">
        <f t="shared" si="121"/>
        <v>267</v>
      </c>
      <c r="Q1336" t="s">
        <v>8308</v>
      </c>
      <c r="R1336" t="s">
        <v>8335</v>
      </c>
      <c r="S1336" s="14">
        <f t="shared" si="122"/>
        <v>42207.746678240743</v>
      </c>
      <c r="T1336" s="14">
        <f t="shared" si="123"/>
        <v>42237.746678240743</v>
      </c>
      <c r="U1336">
        <f t="shared" si="124"/>
        <v>30</v>
      </c>
      <c r="V1336">
        <f t="shared" si="125"/>
        <v>2015</v>
      </c>
    </row>
    <row r="1337" spans="1:22" ht="60" x14ac:dyDescent="0.25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120"/>
        <v>107</v>
      </c>
      <c r="P1337">
        <f t="shared" si="121"/>
        <v>134.91</v>
      </c>
      <c r="Q1337" t="s">
        <v>8318</v>
      </c>
      <c r="R1337" t="s">
        <v>8330</v>
      </c>
      <c r="S1337" s="14">
        <f t="shared" si="122"/>
        <v>42331.551307870366</v>
      </c>
      <c r="T1337" s="14">
        <f t="shared" si="123"/>
        <v>42360.958333333328</v>
      </c>
      <c r="U1337">
        <f t="shared" si="124"/>
        <v>30</v>
      </c>
      <c r="V1337">
        <f t="shared" si="125"/>
        <v>2015</v>
      </c>
    </row>
    <row r="1338" spans="1:22" ht="60" x14ac:dyDescent="0.25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120"/>
        <v>107</v>
      </c>
      <c r="P1338">
        <f t="shared" si="121"/>
        <v>89.9</v>
      </c>
      <c r="Q1338" t="s">
        <v>8312</v>
      </c>
      <c r="R1338" t="s">
        <v>8329</v>
      </c>
      <c r="S1338" s="14">
        <f t="shared" si="122"/>
        <v>41135.175694444442</v>
      </c>
      <c r="T1338" s="14">
        <f t="shared" si="123"/>
        <v>41162.163194444445</v>
      </c>
      <c r="U1338">
        <f t="shared" si="124"/>
        <v>27</v>
      </c>
      <c r="V1338">
        <f t="shared" si="125"/>
        <v>2012</v>
      </c>
    </row>
    <row r="1339" spans="1:22" ht="45" x14ac:dyDescent="0.25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120"/>
        <v>107</v>
      </c>
      <c r="P1339">
        <f t="shared" si="121"/>
        <v>81.63</v>
      </c>
      <c r="Q1339" t="s">
        <v>8318</v>
      </c>
      <c r="R1339" t="s">
        <v>8330</v>
      </c>
      <c r="S1339" s="14">
        <f t="shared" si="122"/>
        <v>41082.564884259256</v>
      </c>
      <c r="T1339" s="14">
        <f t="shared" si="123"/>
        <v>41097.564884259256</v>
      </c>
      <c r="U1339">
        <f t="shared" si="124"/>
        <v>15</v>
      </c>
      <c r="V1339">
        <f t="shared" si="125"/>
        <v>2012</v>
      </c>
    </row>
    <row r="1340" spans="1:22" ht="45" x14ac:dyDescent="0.25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120"/>
        <v>107</v>
      </c>
      <c r="P1340">
        <f t="shared" si="121"/>
        <v>273.83</v>
      </c>
      <c r="Q1340" t="s">
        <v>8318</v>
      </c>
      <c r="R1340" t="s">
        <v>8319</v>
      </c>
      <c r="S1340" s="14">
        <f t="shared" si="122"/>
        <v>41583.083981481483</v>
      </c>
      <c r="T1340" s="14">
        <f t="shared" si="123"/>
        <v>41618.083981481483</v>
      </c>
      <c r="U1340">
        <f t="shared" si="124"/>
        <v>35</v>
      </c>
      <c r="V1340">
        <f t="shared" si="125"/>
        <v>2013</v>
      </c>
    </row>
    <row r="1341" spans="1:22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20"/>
        <v>107</v>
      </c>
      <c r="P1341">
        <f t="shared" si="121"/>
        <v>71.900000000000006</v>
      </c>
      <c r="Q1341" t="s">
        <v>8318</v>
      </c>
      <c r="R1341" t="s">
        <v>8330</v>
      </c>
      <c r="S1341" s="14">
        <f t="shared" si="122"/>
        <v>42760.498935185184</v>
      </c>
      <c r="T1341" s="14">
        <f t="shared" si="123"/>
        <v>42790.498935185184</v>
      </c>
      <c r="U1341">
        <f t="shared" si="124"/>
        <v>30</v>
      </c>
      <c r="V1341">
        <f t="shared" si="125"/>
        <v>2017</v>
      </c>
    </row>
    <row r="1342" spans="1:22" ht="60" x14ac:dyDescent="0.25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120"/>
        <v>107</v>
      </c>
      <c r="P1342">
        <f t="shared" si="121"/>
        <v>108.48</v>
      </c>
      <c r="Q1342" t="s">
        <v>8312</v>
      </c>
      <c r="R1342" t="s">
        <v>8325</v>
      </c>
      <c r="S1342" s="14">
        <f t="shared" si="122"/>
        <v>42324.764004629629</v>
      </c>
      <c r="T1342" s="14">
        <f t="shared" si="123"/>
        <v>42354.764004629629</v>
      </c>
      <c r="U1342">
        <f t="shared" si="124"/>
        <v>30</v>
      </c>
      <c r="V1342">
        <f t="shared" si="125"/>
        <v>2015</v>
      </c>
    </row>
    <row r="1343" spans="1:22" ht="60" x14ac:dyDescent="0.25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120"/>
        <v>107</v>
      </c>
      <c r="P1343">
        <f t="shared" si="121"/>
        <v>109.03</v>
      </c>
      <c r="Q1343" t="s">
        <v>8315</v>
      </c>
      <c r="R1343" t="s">
        <v>8316</v>
      </c>
      <c r="S1343" s="14">
        <f t="shared" si="122"/>
        <v>42157.470185185186</v>
      </c>
      <c r="T1343" s="14">
        <f t="shared" si="123"/>
        <v>42187.470185185186</v>
      </c>
      <c r="U1343">
        <f t="shared" si="124"/>
        <v>30</v>
      </c>
      <c r="V1343">
        <f t="shared" si="125"/>
        <v>2015</v>
      </c>
    </row>
    <row r="1344" spans="1:22" ht="45" x14ac:dyDescent="0.25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120"/>
        <v>107</v>
      </c>
      <c r="P1344">
        <f t="shared" si="121"/>
        <v>49.32</v>
      </c>
      <c r="Q1344" t="s">
        <v>8318</v>
      </c>
      <c r="R1344" t="s">
        <v>8332</v>
      </c>
      <c r="S1344" s="14">
        <f t="shared" si="122"/>
        <v>42149.548888888887</v>
      </c>
      <c r="T1344" s="14">
        <f t="shared" si="123"/>
        <v>42163.666666666672</v>
      </c>
      <c r="U1344">
        <f t="shared" si="124"/>
        <v>15</v>
      </c>
      <c r="V1344">
        <f t="shared" si="125"/>
        <v>2015</v>
      </c>
    </row>
    <row r="1345" spans="1:22" ht="30" x14ac:dyDescent="0.25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120"/>
        <v>107</v>
      </c>
      <c r="P1345">
        <f t="shared" si="121"/>
        <v>45.42</v>
      </c>
      <c r="Q1345" t="s">
        <v>8318</v>
      </c>
      <c r="R1345" t="s">
        <v>8330</v>
      </c>
      <c r="S1345" s="14">
        <f t="shared" si="122"/>
        <v>40588.526412037041</v>
      </c>
      <c r="T1345" s="14">
        <f t="shared" si="123"/>
        <v>40618.48474537037</v>
      </c>
      <c r="U1345">
        <f t="shared" si="124"/>
        <v>30</v>
      </c>
      <c r="V1345">
        <f t="shared" si="125"/>
        <v>2011</v>
      </c>
    </row>
    <row r="1346" spans="1:22" ht="60" x14ac:dyDescent="0.25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126">ROUND(E1346/D1346*100,0)</f>
        <v>107</v>
      </c>
      <c r="P1346">
        <f t="shared" si="121"/>
        <v>90.82</v>
      </c>
      <c r="Q1346" t="s">
        <v>8315</v>
      </c>
      <c r="R1346" t="s">
        <v>8336</v>
      </c>
      <c r="S1346" s="14">
        <f t="shared" si="122"/>
        <v>41814.367800925924</v>
      </c>
      <c r="T1346" s="14">
        <f t="shared" si="123"/>
        <v>41852.041666666664</v>
      </c>
      <c r="U1346">
        <f t="shared" si="124"/>
        <v>38</v>
      </c>
      <c r="V1346">
        <f t="shared" si="125"/>
        <v>2014</v>
      </c>
    </row>
    <row r="1347" spans="1:22" ht="60" x14ac:dyDescent="0.25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126"/>
        <v>107</v>
      </c>
      <c r="P1347">
        <f t="shared" ref="P1347:P1410" si="127">IFERROR(ROUND(E1347/L1347,2),0)</f>
        <v>65.08</v>
      </c>
      <c r="Q1347" t="s">
        <v>8323</v>
      </c>
      <c r="R1347" t="s">
        <v>8324</v>
      </c>
      <c r="S1347" s="14">
        <f t="shared" ref="S1347:S1410" si="128">+(((J1347/60)/60)/24)+DATE(1970,1,1)</f>
        <v>42123.86336805555</v>
      </c>
      <c r="T1347" s="14">
        <f t="shared" ref="T1347:T1410" si="129">+(((I1347/60)/60)/24)+DATE(1970,1,1)</f>
        <v>42156.945833333331</v>
      </c>
      <c r="U1347">
        <f t="shared" ref="U1347:U1410" si="130">CEILING(T1347-S1347,1)</f>
        <v>34</v>
      </c>
      <c r="V1347">
        <f t="shared" ref="V1347:V1410" si="131">YEAR(S1347)</f>
        <v>2015</v>
      </c>
    </row>
    <row r="1348" spans="1:22" ht="45" x14ac:dyDescent="0.25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126"/>
        <v>107</v>
      </c>
      <c r="P1348">
        <f t="shared" si="127"/>
        <v>89.89</v>
      </c>
      <c r="Q1348" t="s">
        <v>8318</v>
      </c>
      <c r="R1348" t="s">
        <v>8330</v>
      </c>
      <c r="S1348" s="14">
        <f t="shared" si="128"/>
        <v>41078.91201388889</v>
      </c>
      <c r="T1348" s="14">
        <f t="shared" si="129"/>
        <v>41108.91201388889</v>
      </c>
      <c r="U1348">
        <f t="shared" si="130"/>
        <v>30</v>
      </c>
      <c r="V1348">
        <f t="shared" si="131"/>
        <v>2012</v>
      </c>
    </row>
    <row r="1349" spans="1:22" ht="60" x14ac:dyDescent="0.25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126"/>
        <v>107</v>
      </c>
      <c r="P1349">
        <f t="shared" si="127"/>
        <v>58.63</v>
      </c>
      <c r="Q1349" t="s">
        <v>8310</v>
      </c>
      <c r="R1349" t="s">
        <v>8311</v>
      </c>
      <c r="S1349" s="14">
        <f t="shared" si="128"/>
        <v>42688.875902777778</v>
      </c>
      <c r="T1349" s="14">
        <f t="shared" si="129"/>
        <v>42718.875902777778</v>
      </c>
      <c r="U1349">
        <f t="shared" si="130"/>
        <v>30</v>
      </c>
      <c r="V1349">
        <f t="shared" si="131"/>
        <v>2016</v>
      </c>
    </row>
    <row r="1350" spans="1:22" ht="60" x14ac:dyDescent="0.25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126"/>
        <v>107</v>
      </c>
      <c r="P1350">
        <f t="shared" si="127"/>
        <v>107.07</v>
      </c>
      <c r="Q1350" t="s">
        <v>8312</v>
      </c>
      <c r="R1350" t="s">
        <v>8313</v>
      </c>
      <c r="S1350" s="14">
        <f t="shared" si="128"/>
        <v>42101.758587962962</v>
      </c>
      <c r="T1350" s="14">
        <f t="shared" si="129"/>
        <v>42131.758587962962</v>
      </c>
      <c r="U1350">
        <f t="shared" si="130"/>
        <v>30</v>
      </c>
      <c r="V1350">
        <f t="shared" si="131"/>
        <v>2015</v>
      </c>
    </row>
    <row r="1351" spans="1:22" ht="60" x14ac:dyDescent="0.25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126"/>
        <v>107</v>
      </c>
      <c r="P1351">
        <f t="shared" si="127"/>
        <v>88.19</v>
      </c>
      <c r="Q1351" t="s">
        <v>8312</v>
      </c>
      <c r="R1351" t="s">
        <v>8313</v>
      </c>
      <c r="S1351" s="14">
        <f t="shared" si="128"/>
        <v>42018.99863425926</v>
      </c>
      <c r="T1351" s="14">
        <f t="shared" si="129"/>
        <v>42048.99863425926</v>
      </c>
      <c r="U1351">
        <f t="shared" si="130"/>
        <v>30</v>
      </c>
      <c r="V1351">
        <f t="shared" si="131"/>
        <v>2015</v>
      </c>
    </row>
    <row r="1352" spans="1:22" ht="45" x14ac:dyDescent="0.25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126"/>
        <v>107</v>
      </c>
      <c r="P1352">
        <f t="shared" si="127"/>
        <v>59.82</v>
      </c>
      <c r="Q1352" t="s">
        <v>8312</v>
      </c>
      <c r="R1352" t="s">
        <v>8329</v>
      </c>
      <c r="S1352" s="14">
        <f t="shared" si="128"/>
        <v>41307.987696759257</v>
      </c>
      <c r="T1352" s="14">
        <f t="shared" si="129"/>
        <v>41342.987696759257</v>
      </c>
      <c r="U1352">
        <f t="shared" si="130"/>
        <v>35</v>
      </c>
      <c r="V1352">
        <f t="shared" si="131"/>
        <v>2013</v>
      </c>
    </row>
    <row r="1353" spans="1:22" ht="60" x14ac:dyDescent="0.25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126"/>
        <v>107</v>
      </c>
      <c r="P1353">
        <f t="shared" si="127"/>
        <v>70.209999999999994</v>
      </c>
      <c r="Q1353" t="s">
        <v>8312</v>
      </c>
      <c r="R1353" t="s">
        <v>8329</v>
      </c>
      <c r="S1353" s="14">
        <f t="shared" si="128"/>
        <v>40911.809872685182</v>
      </c>
      <c r="T1353" s="14">
        <f t="shared" si="129"/>
        <v>40932.809872685182</v>
      </c>
      <c r="U1353">
        <f t="shared" si="130"/>
        <v>21</v>
      </c>
      <c r="V1353">
        <f t="shared" si="131"/>
        <v>2012</v>
      </c>
    </row>
    <row r="1354" spans="1:22" ht="45" x14ac:dyDescent="0.25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126"/>
        <v>107</v>
      </c>
      <c r="P1354">
        <f t="shared" si="127"/>
        <v>68.709999999999994</v>
      </c>
      <c r="Q1354" t="s">
        <v>8312</v>
      </c>
      <c r="R1354" t="s">
        <v>8313</v>
      </c>
      <c r="S1354" s="14">
        <f t="shared" si="128"/>
        <v>42279.669768518521</v>
      </c>
      <c r="T1354" s="14">
        <f t="shared" si="129"/>
        <v>42321.711435185185</v>
      </c>
      <c r="U1354">
        <f t="shared" si="130"/>
        <v>43</v>
      </c>
      <c r="V1354">
        <f t="shared" si="131"/>
        <v>2015</v>
      </c>
    </row>
    <row r="1355" spans="1:22" ht="60" x14ac:dyDescent="0.25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126"/>
        <v>107</v>
      </c>
      <c r="P1355">
        <f t="shared" si="127"/>
        <v>73.36</v>
      </c>
      <c r="Q1355" t="s">
        <v>8312</v>
      </c>
      <c r="R1355" t="s">
        <v>8313</v>
      </c>
      <c r="S1355" s="14">
        <f t="shared" si="128"/>
        <v>42703.214409722219</v>
      </c>
      <c r="T1355" s="14">
        <f t="shared" si="129"/>
        <v>42733.214409722219</v>
      </c>
      <c r="U1355">
        <f t="shared" si="130"/>
        <v>30</v>
      </c>
      <c r="V1355">
        <f t="shared" si="131"/>
        <v>2016</v>
      </c>
    </row>
    <row r="1356" spans="1:22" ht="60" x14ac:dyDescent="0.25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126"/>
        <v>107</v>
      </c>
      <c r="P1356">
        <f t="shared" si="127"/>
        <v>74.209999999999994</v>
      </c>
      <c r="Q1356" t="s">
        <v>8315</v>
      </c>
      <c r="R1356" t="s">
        <v>8316</v>
      </c>
      <c r="S1356" s="14">
        <f t="shared" si="128"/>
        <v>41915.762835648151</v>
      </c>
      <c r="T1356" s="14">
        <f t="shared" si="129"/>
        <v>41944.720833333333</v>
      </c>
      <c r="U1356">
        <f t="shared" si="130"/>
        <v>29</v>
      </c>
      <c r="V1356">
        <f t="shared" si="131"/>
        <v>2014</v>
      </c>
    </row>
    <row r="1357" spans="1:22" ht="30" x14ac:dyDescent="0.25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126"/>
        <v>107</v>
      </c>
      <c r="P1357">
        <f t="shared" si="127"/>
        <v>108.78</v>
      </c>
      <c r="Q1357" t="s">
        <v>8323</v>
      </c>
      <c r="R1357" t="s">
        <v>8324</v>
      </c>
      <c r="S1357" s="14">
        <f t="shared" si="128"/>
        <v>42068.829039351855</v>
      </c>
      <c r="T1357" s="14">
        <f t="shared" si="129"/>
        <v>42088.787372685183</v>
      </c>
      <c r="U1357">
        <f t="shared" si="130"/>
        <v>20</v>
      </c>
      <c r="V1357">
        <f t="shared" si="131"/>
        <v>2015</v>
      </c>
    </row>
    <row r="1358" spans="1:22" ht="45" x14ac:dyDescent="0.25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126"/>
        <v>107</v>
      </c>
      <c r="P1358">
        <f t="shared" si="127"/>
        <v>28.58</v>
      </c>
      <c r="Q1358" t="s">
        <v>8318</v>
      </c>
      <c r="R1358" t="s">
        <v>8330</v>
      </c>
      <c r="S1358" s="14">
        <f t="shared" si="128"/>
        <v>40526.36917824074</v>
      </c>
      <c r="T1358" s="14">
        <f t="shared" si="129"/>
        <v>40576.332638888889</v>
      </c>
      <c r="U1358">
        <f t="shared" si="130"/>
        <v>50</v>
      </c>
      <c r="V1358">
        <f t="shared" si="131"/>
        <v>2010</v>
      </c>
    </row>
    <row r="1359" spans="1:22" ht="45" x14ac:dyDescent="0.25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126"/>
        <v>107</v>
      </c>
      <c r="P1359">
        <f t="shared" si="127"/>
        <v>100.22</v>
      </c>
      <c r="Q1359" t="s">
        <v>8315</v>
      </c>
      <c r="R1359" t="s">
        <v>8316</v>
      </c>
      <c r="S1359" s="14">
        <f t="shared" si="128"/>
        <v>41791.993414351848</v>
      </c>
      <c r="T1359" s="14">
        <f t="shared" si="129"/>
        <v>41821.993414351848</v>
      </c>
      <c r="U1359">
        <f t="shared" si="130"/>
        <v>30</v>
      </c>
      <c r="V1359">
        <f t="shared" si="131"/>
        <v>2014</v>
      </c>
    </row>
    <row r="1360" spans="1:22" ht="60" x14ac:dyDescent="0.25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126"/>
        <v>107</v>
      </c>
      <c r="P1360">
        <f t="shared" si="127"/>
        <v>204.57</v>
      </c>
      <c r="Q1360" t="s">
        <v>8315</v>
      </c>
      <c r="R1360" t="s">
        <v>8316</v>
      </c>
      <c r="S1360" s="14">
        <f t="shared" si="128"/>
        <v>42611.801412037035</v>
      </c>
      <c r="T1360" s="14">
        <f t="shared" si="129"/>
        <v>42627.791666666672</v>
      </c>
      <c r="U1360">
        <f t="shared" si="130"/>
        <v>16</v>
      </c>
      <c r="V1360">
        <f t="shared" si="131"/>
        <v>2016</v>
      </c>
    </row>
    <row r="1361" spans="1:22" ht="60" x14ac:dyDescent="0.25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126"/>
        <v>107</v>
      </c>
      <c r="P1361">
        <f t="shared" si="127"/>
        <v>52.96</v>
      </c>
      <c r="Q1361" t="s">
        <v>8312</v>
      </c>
      <c r="R1361" t="s">
        <v>8334</v>
      </c>
      <c r="S1361" s="14">
        <f t="shared" si="128"/>
        <v>42217.834525462968</v>
      </c>
      <c r="T1361" s="14">
        <f t="shared" si="129"/>
        <v>42236.458333333328</v>
      </c>
      <c r="U1361">
        <f t="shared" si="130"/>
        <v>19</v>
      </c>
      <c r="V1361">
        <f t="shared" si="131"/>
        <v>2015</v>
      </c>
    </row>
    <row r="1362" spans="1:22" ht="30" x14ac:dyDescent="0.25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126"/>
        <v>107</v>
      </c>
      <c r="P1362">
        <f t="shared" si="127"/>
        <v>99.53</v>
      </c>
      <c r="Q1362" t="s">
        <v>8312</v>
      </c>
      <c r="R1362" t="s">
        <v>8313</v>
      </c>
      <c r="S1362" s="14">
        <f t="shared" si="128"/>
        <v>41914.917858796296</v>
      </c>
      <c r="T1362" s="14">
        <f t="shared" si="129"/>
        <v>41944.917858796296</v>
      </c>
      <c r="U1362">
        <f t="shared" si="130"/>
        <v>30</v>
      </c>
      <c r="V1362">
        <f t="shared" si="131"/>
        <v>2014</v>
      </c>
    </row>
    <row r="1363" spans="1:22" ht="45" x14ac:dyDescent="0.25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126"/>
        <v>107</v>
      </c>
      <c r="P1363">
        <f t="shared" si="127"/>
        <v>106.53</v>
      </c>
      <c r="Q1363" t="s">
        <v>8312</v>
      </c>
      <c r="R1363" t="s">
        <v>8329</v>
      </c>
      <c r="S1363" s="14">
        <f t="shared" si="128"/>
        <v>42160.708530092597</v>
      </c>
      <c r="T1363" s="14">
        <f t="shared" si="129"/>
        <v>42190.708530092597</v>
      </c>
      <c r="U1363">
        <f t="shared" si="130"/>
        <v>30</v>
      </c>
      <c r="V1363">
        <f t="shared" si="131"/>
        <v>2015</v>
      </c>
    </row>
    <row r="1364" spans="1:22" ht="60" x14ac:dyDescent="0.25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126"/>
        <v>107</v>
      </c>
      <c r="P1364">
        <f t="shared" si="127"/>
        <v>74.069999999999993</v>
      </c>
      <c r="Q1364" t="s">
        <v>8315</v>
      </c>
      <c r="R1364" t="s">
        <v>8328</v>
      </c>
      <c r="S1364" s="14">
        <f t="shared" si="128"/>
        <v>42139.014525462961</v>
      </c>
      <c r="T1364" s="14">
        <f t="shared" si="129"/>
        <v>42169.014525462961</v>
      </c>
      <c r="U1364">
        <f t="shared" si="130"/>
        <v>30</v>
      </c>
      <c r="V1364">
        <f t="shared" si="131"/>
        <v>2015</v>
      </c>
    </row>
    <row r="1365" spans="1:22" ht="60" x14ac:dyDescent="0.25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126"/>
        <v>107</v>
      </c>
      <c r="P1365">
        <f t="shared" si="127"/>
        <v>62.67</v>
      </c>
      <c r="Q1365" t="s">
        <v>8315</v>
      </c>
      <c r="R1365" t="s">
        <v>8316</v>
      </c>
      <c r="S1365" s="14">
        <f t="shared" si="128"/>
        <v>42490.133877314816</v>
      </c>
      <c r="T1365" s="14">
        <f t="shared" si="129"/>
        <v>42527.083333333328</v>
      </c>
      <c r="U1365">
        <f t="shared" si="130"/>
        <v>37</v>
      </c>
      <c r="V1365">
        <f t="shared" si="131"/>
        <v>2016</v>
      </c>
    </row>
    <row r="1366" spans="1:22" ht="60" x14ac:dyDescent="0.25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126"/>
        <v>107</v>
      </c>
      <c r="P1366">
        <f t="shared" si="127"/>
        <v>59.46</v>
      </c>
      <c r="Q1366" t="s">
        <v>8312</v>
      </c>
      <c r="R1366" t="s">
        <v>8334</v>
      </c>
      <c r="S1366" s="14">
        <f t="shared" si="128"/>
        <v>41483.449282407404</v>
      </c>
      <c r="T1366" s="14">
        <f t="shared" si="129"/>
        <v>41543.449282407404</v>
      </c>
      <c r="U1366">
        <f t="shared" si="130"/>
        <v>60</v>
      </c>
      <c r="V1366">
        <f t="shared" si="131"/>
        <v>2013</v>
      </c>
    </row>
    <row r="1367" spans="1:22" ht="45" x14ac:dyDescent="0.25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126"/>
        <v>107</v>
      </c>
      <c r="P1367">
        <f t="shared" si="127"/>
        <v>51.19</v>
      </c>
      <c r="Q1367" t="s">
        <v>8312</v>
      </c>
      <c r="R1367" t="s">
        <v>8329</v>
      </c>
      <c r="S1367" s="14">
        <f t="shared" si="128"/>
        <v>40948.16815972222</v>
      </c>
      <c r="T1367" s="14">
        <f t="shared" si="129"/>
        <v>40978.16815972222</v>
      </c>
      <c r="U1367">
        <f t="shared" si="130"/>
        <v>30</v>
      </c>
      <c r="V1367">
        <f t="shared" si="131"/>
        <v>2012</v>
      </c>
    </row>
    <row r="1368" spans="1:22" ht="60" x14ac:dyDescent="0.25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126"/>
        <v>107</v>
      </c>
      <c r="P1368">
        <f t="shared" si="127"/>
        <v>67.91</v>
      </c>
      <c r="Q1368" t="s">
        <v>8318</v>
      </c>
      <c r="R1368" t="s">
        <v>8330</v>
      </c>
      <c r="S1368" s="14">
        <f t="shared" si="128"/>
        <v>41894.879606481481</v>
      </c>
      <c r="T1368" s="14">
        <f t="shared" si="129"/>
        <v>41913.165972222225</v>
      </c>
      <c r="U1368">
        <f t="shared" si="130"/>
        <v>19</v>
      </c>
      <c r="V1368">
        <f t="shared" si="131"/>
        <v>2014</v>
      </c>
    </row>
    <row r="1369" spans="1:22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26"/>
        <v>107</v>
      </c>
      <c r="P1369">
        <f t="shared" si="127"/>
        <v>71.73</v>
      </c>
      <c r="Q1369" t="s">
        <v>8315</v>
      </c>
      <c r="R1369" t="s">
        <v>8316</v>
      </c>
      <c r="S1369" s="14">
        <f t="shared" si="128"/>
        <v>42275.731666666667</v>
      </c>
      <c r="T1369" s="14">
        <f t="shared" si="129"/>
        <v>42305.731666666667</v>
      </c>
      <c r="U1369">
        <f t="shared" si="130"/>
        <v>30</v>
      </c>
      <c r="V1369">
        <f t="shared" si="131"/>
        <v>2015</v>
      </c>
    </row>
    <row r="1370" spans="1:22" ht="60" x14ac:dyDescent="0.25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126"/>
        <v>107</v>
      </c>
      <c r="P1370">
        <f t="shared" si="127"/>
        <v>169.58</v>
      </c>
      <c r="Q1370" t="s">
        <v>8321</v>
      </c>
      <c r="R1370" t="s">
        <v>8331</v>
      </c>
      <c r="S1370" s="14">
        <f t="shared" si="128"/>
        <v>42162.146782407406</v>
      </c>
      <c r="T1370" s="14">
        <f t="shared" si="129"/>
        <v>42176.146782407406</v>
      </c>
      <c r="U1370">
        <f t="shared" si="130"/>
        <v>14</v>
      </c>
      <c r="V1370">
        <f t="shared" si="131"/>
        <v>2015</v>
      </c>
    </row>
    <row r="1371" spans="1:22" ht="45" x14ac:dyDescent="0.25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126"/>
        <v>107</v>
      </c>
      <c r="P1371">
        <f t="shared" si="127"/>
        <v>134.21</v>
      </c>
      <c r="Q1371" t="s">
        <v>8312</v>
      </c>
      <c r="R1371" t="s">
        <v>8313</v>
      </c>
      <c r="S1371" s="14">
        <f t="shared" si="128"/>
        <v>40691.788055555553</v>
      </c>
      <c r="T1371" s="14">
        <f t="shared" si="129"/>
        <v>40755.290972222225</v>
      </c>
      <c r="U1371">
        <f t="shared" si="130"/>
        <v>64</v>
      </c>
      <c r="V1371">
        <f t="shared" si="131"/>
        <v>2011</v>
      </c>
    </row>
    <row r="1372" spans="1:22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26"/>
        <v>107</v>
      </c>
      <c r="P1372">
        <f t="shared" si="127"/>
        <v>49.25</v>
      </c>
      <c r="Q1372" t="s">
        <v>8312</v>
      </c>
      <c r="R1372" t="s">
        <v>8329</v>
      </c>
      <c r="S1372" s="14">
        <f t="shared" si="128"/>
        <v>40833.633194444446</v>
      </c>
      <c r="T1372" s="14">
        <f t="shared" si="129"/>
        <v>40863.674861111111</v>
      </c>
      <c r="U1372">
        <f t="shared" si="130"/>
        <v>31</v>
      </c>
      <c r="V1372">
        <f t="shared" si="131"/>
        <v>2011</v>
      </c>
    </row>
    <row r="1373" spans="1:22" ht="60" x14ac:dyDescent="0.25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126"/>
        <v>107</v>
      </c>
      <c r="P1373">
        <f t="shared" si="127"/>
        <v>177.5</v>
      </c>
      <c r="Q1373" t="s">
        <v>8312</v>
      </c>
      <c r="R1373" t="s">
        <v>8334</v>
      </c>
      <c r="S1373" s="14">
        <f t="shared" si="128"/>
        <v>42769.809965277775</v>
      </c>
      <c r="T1373" s="14">
        <f t="shared" si="129"/>
        <v>42799.809965277775</v>
      </c>
      <c r="U1373">
        <f t="shared" si="130"/>
        <v>30</v>
      </c>
      <c r="V1373">
        <f t="shared" si="131"/>
        <v>2017</v>
      </c>
    </row>
    <row r="1374" spans="1:22" ht="60" x14ac:dyDescent="0.25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126"/>
        <v>107</v>
      </c>
      <c r="P1374">
        <f t="shared" si="127"/>
        <v>63.7</v>
      </c>
      <c r="Q1374" t="s">
        <v>8315</v>
      </c>
      <c r="R1374" t="s">
        <v>8316</v>
      </c>
      <c r="S1374" s="14">
        <f t="shared" si="128"/>
        <v>42448.821585648147</v>
      </c>
      <c r="T1374" s="14">
        <f t="shared" si="129"/>
        <v>42466.895833333328</v>
      </c>
      <c r="U1374">
        <f t="shared" si="130"/>
        <v>19</v>
      </c>
      <c r="V1374">
        <f t="shared" si="131"/>
        <v>2016</v>
      </c>
    </row>
    <row r="1375" spans="1:22" ht="45" x14ac:dyDescent="0.25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126"/>
        <v>107</v>
      </c>
      <c r="P1375">
        <f t="shared" si="127"/>
        <v>81.239999999999995</v>
      </c>
      <c r="Q1375" t="s">
        <v>8315</v>
      </c>
      <c r="R1375" t="s">
        <v>8336</v>
      </c>
      <c r="S1375" s="14">
        <f t="shared" si="128"/>
        <v>41982.773356481484</v>
      </c>
      <c r="T1375" s="14">
        <f t="shared" si="129"/>
        <v>42022.773356481484</v>
      </c>
      <c r="U1375">
        <f t="shared" si="130"/>
        <v>40</v>
      </c>
      <c r="V1375">
        <f t="shared" si="131"/>
        <v>2014</v>
      </c>
    </row>
    <row r="1376" spans="1:22" ht="60" x14ac:dyDescent="0.25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126"/>
        <v>107</v>
      </c>
      <c r="P1376">
        <f t="shared" si="127"/>
        <v>37.08</v>
      </c>
      <c r="Q1376" t="s">
        <v>8315</v>
      </c>
      <c r="R1376" t="s">
        <v>8316</v>
      </c>
      <c r="S1376" s="14">
        <f t="shared" si="128"/>
        <v>42318.593703703707</v>
      </c>
      <c r="T1376" s="14">
        <f t="shared" si="129"/>
        <v>42348.593703703707</v>
      </c>
      <c r="U1376">
        <f t="shared" si="130"/>
        <v>30</v>
      </c>
      <c r="V1376">
        <f t="shared" si="131"/>
        <v>2015</v>
      </c>
    </row>
    <row r="1377" spans="1:22" ht="60" x14ac:dyDescent="0.25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126"/>
        <v>107</v>
      </c>
      <c r="P1377">
        <f t="shared" si="127"/>
        <v>37.590000000000003</v>
      </c>
      <c r="Q1377" t="s">
        <v>8315</v>
      </c>
      <c r="R1377" t="s">
        <v>8316</v>
      </c>
      <c r="S1377" s="14">
        <f t="shared" si="128"/>
        <v>41766.80572916667</v>
      </c>
      <c r="T1377" s="14">
        <f t="shared" si="129"/>
        <v>41799.80572916667</v>
      </c>
      <c r="U1377">
        <f t="shared" si="130"/>
        <v>33</v>
      </c>
      <c r="V1377">
        <f t="shared" si="131"/>
        <v>2014</v>
      </c>
    </row>
    <row r="1378" spans="1:22" ht="60" x14ac:dyDescent="0.25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126"/>
        <v>107</v>
      </c>
      <c r="P1378">
        <f t="shared" si="127"/>
        <v>35.04</v>
      </c>
      <c r="Q1378" t="s">
        <v>8315</v>
      </c>
      <c r="R1378" t="s">
        <v>8316</v>
      </c>
      <c r="S1378" s="14">
        <f t="shared" si="128"/>
        <v>42495.434236111112</v>
      </c>
      <c r="T1378" s="14">
        <f t="shared" si="129"/>
        <v>42523.434236111112</v>
      </c>
      <c r="U1378">
        <f t="shared" si="130"/>
        <v>28</v>
      </c>
      <c r="V1378">
        <f t="shared" si="131"/>
        <v>2016</v>
      </c>
    </row>
    <row r="1379" spans="1:22" ht="45" x14ac:dyDescent="0.25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126"/>
        <v>107</v>
      </c>
      <c r="P1379">
        <f t="shared" si="127"/>
        <v>39.380000000000003</v>
      </c>
      <c r="Q1379" t="s">
        <v>8318</v>
      </c>
      <c r="R1379" t="s">
        <v>8319</v>
      </c>
      <c r="S1379" s="14">
        <f t="shared" si="128"/>
        <v>42485.724768518514</v>
      </c>
      <c r="T1379" s="14">
        <f t="shared" si="129"/>
        <v>42504</v>
      </c>
      <c r="U1379">
        <f t="shared" si="130"/>
        <v>19</v>
      </c>
      <c r="V1379">
        <f t="shared" si="131"/>
        <v>2016</v>
      </c>
    </row>
    <row r="1380" spans="1:22" ht="60" x14ac:dyDescent="0.25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126"/>
        <v>107</v>
      </c>
      <c r="P1380">
        <f t="shared" si="127"/>
        <v>53.52</v>
      </c>
      <c r="Q1380" t="s">
        <v>8312</v>
      </c>
      <c r="R1380" t="s">
        <v>8329</v>
      </c>
      <c r="S1380" s="14">
        <f t="shared" si="128"/>
        <v>41270.21497685185</v>
      </c>
      <c r="T1380" s="14">
        <f t="shared" si="129"/>
        <v>41300.21497685185</v>
      </c>
      <c r="U1380">
        <f t="shared" si="130"/>
        <v>30</v>
      </c>
      <c r="V1380">
        <f t="shared" si="131"/>
        <v>2012</v>
      </c>
    </row>
    <row r="1381" spans="1:22" ht="60" x14ac:dyDescent="0.25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126"/>
        <v>107</v>
      </c>
      <c r="P1381">
        <f t="shared" si="127"/>
        <v>61.34</v>
      </c>
      <c r="Q1381" t="s">
        <v>8312</v>
      </c>
      <c r="R1381" t="s">
        <v>8334</v>
      </c>
      <c r="S1381" s="14">
        <f t="shared" si="128"/>
        <v>41026.655011574076</v>
      </c>
      <c r="T1381" s="14">
        <f t="shared" si="129"/>
        <v>41057.655011574076</v>
      </c>
      <c r="U1381">
        <f t="shared" si="130"/>
        <v>31</v>
      </c>
      <c r="V1381">
        <f t="shared" si="131"/>
        <v>2012</v>
      </c>
    </row>
    <row r="1382" spans="1:22" ht="60" x14ac:dyDescent="0.25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126"/>
        <v>107</v>
      </c>
      <c r="P1382">
        <f t="shared" si="127"/>
        <v>46.63</v>
      </c>
      <c r="Q1382" t="s">
        <v>8312</v>
      </c>
      <c r="R1382" t="s">
        <v>8313</v>
      </c>
      <c r="S1382" s="14">
        <f t="shared" si="128"/>
        <v>40987.697638888887</v>
      </c>
      <c r="T1382" s="14">
        <f t="shared" si="129"/>
        <v>41017.697638888887</v>
      </c>
      <c r="U1382">
        <f t="shared" si="130"/>
        <v>30</v>
      </c>
      <c r="V1382">
        <f t="shared" si="131"/>
        <v>2012</v>
      </c>
    </row>
    <row r="1383" spans="1:22" ht="60" x14ac:dyDescent="0.25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126"/>
        <v>107</v>
      </c>
      <c r="P1383">
        <f t="shared" si="127"/>
        <v>107.25</v>
      </c>
      <c r="Q1383" t="s">
        <v>8315</v>
      </c>
      <c r="R1383" t="s">
        <v>8316</v>
      </c>
      <c r="S1383" s="14">
        <f t="shared" si="128"/>
        <v>42284.69694444444</v>
      </c>
      <c r="T1383" s="14">
        <f t="shared" si="129"/>
        <v>42301.165972222225</v>
      </c>
      <c r="U1383">
        <f t="shared" si="130"/>
        <v>17</v>
      </c>
      <c r="V1383">
        <f t="shared" si="131"/>
        <v>2015</v>
      </c>
    </row>
    <row r="1384" spans="1:22" ht="45" x14ac:dyDescent="0.25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126"/>
        <v>107</v>
      </c>
      <c r="P1384">
        <f t="shared" si="127"/>
        <v>36.97</v>
      </c>
      <c r="Q1384" t="s">
        <v>8312</v>
      </c>
      <c r="R1384" t="s">
        <v>8329</v>
      </c>
      <c r="S1384" s="14">
        <f t="shared" si="128"/>
        <v>41174.154178240737</v>
      </c>
      <c r="T1384" s="14">
        <f t="shared" si="129"/>
        <v>41210.208333333336</v>
      </c>
      <c r="U1384">
        <f t="shared" si="130"/>
        <v>37</v>
      </c>
      <c r="V1384">
        <f t="shared" si="131"/>
        <v>2012</v>
      </c>
    </row>
    <row r="1385" spans="1:22" ht="60" x14ac:dyDescent="0.25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126"/>
        <v>107</v>
      </c>
      <c r="P1385">
        <f t="shared" si="127"/>
        <v>31.97</v>
      </c>
      <c r="Q1385" t="s">
        <v>8315</v>
      </c>
      <c r="R1385" t="s">
        <v>8316</v>
      </c>
      <c r="S1385" s="14">
        <f t="shared" si="128"/>
        <v>41796.422326388885</v>
      </c>
      <c r="T1385" s="14">
        <f t="shared" si="129"/>
        <v>41826.422326388885</v>
      </c>
      <c r="U1385">
        <f t="shared" si="130"/>
        <v>30</v>
      </c>
      <c r="V1385">
        <f t="shared" si="131"/>
        <v>2014</v>
      </c>
    </row>
    <row r="1386" spans="1:22" ht="60" x14ac:dyDescent="0.25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126"/>
        <v>107</v>
      </c>
      <c r="P1386">
        <f t="shared" si="127"/>
        <v>125.94</v>
      </c>
      <c r="Q1386" t="s">
        <v>8308</v>
      </c>
      <c r="R1386" t="s">
        <v>8314</v>
      </c>
      <c r="S1386" s="14">
        <f t="shared" si="128"/>
        <v>42416.767928240741</v>
      </c>
      <c r="T1386" s="14">
        <f t="shared" si="129"/>
        <v>42446.726261574076</v>
      </c>
      <c r="U1386">
        <f t="shared" si="130"/>
        <v>30</v>
      </c>
      <c r="V1386">
        <f t="shared" si="131"/>
        <v>2016</v>
      </c>
    </row>
    <row r="1387" spans="1:22" ht="45" x14ac:dyDescent="0.25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126"/>
        <v>107</v>
      </c>
      <c r="P1387">
        <f t="shared" si="127"/>
        <v>21.76</v>
      </c>
      <c r="Q1387" t="s">
        <v>8318</v>
      </c>
      <c r="R1387" t="s">
        <v>8332</v>
      </c>
      <c r="S1387" s="14">
        <f t="shared" si="128"/>
        <v>42256.391875000001</v>
      </c>
      <c r="T1387" s="14">
        <f t="shared" si="129"/>
        <v>42274.843055555553</v>
      </c>
      <c r="U1387">
        <f t="shared" si="130"/>
        <v>19</v>
      </c>
      <c r="V1387">
        <f t="shared" si="131"/>
        <v>2015</v>
      </c>
    </row>
    <row r="1388" spans="1:22" ht="60" x14ac:dyDescent="0.25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126"/>
        <v>107</v>
      </c>
      <c r="P1388">
        <f t="shared" si="127"/>
        <v>48.45</v>
      </c>
      <c r="Q1388" t="s">
        <v>8312</v>
      </c>
      <c r="R1388" t="s">
        <v>8329</v>
      </c>
      <c r="S1388" s="14">
        <f t="shared" si="128"/>
        <v>41299.793356481481</v>
      </c>
      <c r="T1388" s="14">
        <f t="shared" si="129"/>
        <v>41344.751689814817</v>
      </c>
      <c r="U1388">
        <f t="shared" si="130"/>
        <v>45</v>
      </c>
      <c r="V1388">
        <f t="shared" si="131"/>
        <v>2013</v>
      </c>
    </row>
    <row r="1389" spans="1:22" ht="60" x14ac:dyDescent="0.25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126"/>
        <v>107</v>
      </c>
      <c r="P1389">
        <f t="shared" si="127"/>
        <v>54.62</v>
      </c>
      <c r="Q1389" t="s">
        <v>8312</v>
      </c>
      <c r="R1389" t="s">
        <v>8329</v>
      </c>
      <c r="S1389" s="14">
        <f t="shared" si="128"/>
        <v>40703.197048611109</v>
      </c>
      <c r="T1389" s="14">
        <f t="shared" si="129"/>
        <v>40770.041666666664</v>
      </c>
      <c r="U1389">
        <f t="shared" si="130"/>
        <v>67</v>
      </c>
      <c r="V1389">
        <f t="shared" si="131"/>
        <v>2011</v>
      </c>
    </row>
    <row r="1390" spans="1:22" ht="45" x14ac:dyDescent="0.25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126"/>
        <v>107</v>
      </c>
      <c r="P1390">
        <f t="shared" si="127"/>
        <v>27.94</v>
      </c>
      <c r="Q1390" t="s">
        <v>8312</v>
      </c>
      <c r="R1390" t="s">
        <v>8329</v>
      </c>
      <c r="S1390" s="14">
        <f t="shared" si="128"/>
        <v>41004.802465277775</v>
      </c>
      <c r="T1390" s="14">
        <f t="shared" si="129"/>
        <v>41034.802407407406</v>
      </c>
      <c r="U1390">
        <f t="shared" si="130"/>
        <v>30</v>
      </c>
      <c r="V1390">
        <f t="shared" si="131"/>
        <v>2012</v>
      </c>
    </row>
    <row r="1391" spans="1:22" ht="60" x14ac:dyDescent="0.25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126"/>
        <v>107</v>
      </c>
      <c r="P1391">
        <f t="shared" si="127"/>
        <v>45.54</v>
      </c>
      <c r="Q1391" t="s">
        <v>8315</v>
      </c>
      <c r="R1391" t="s">
        <v>8328</v>
      </c>
      <c r="S1391" s="14">
        <f t="shared" si="128"/>
        <v>42233.747349537036</v>
      </c>
      <c r="T1391" s="14">
        <f t="shared" si="129"/>
        <v>42263.747349537036</v>
      </c>
      <c r="U1391">
        <f t="shared" si="130"/>
        <v>30</v>
      </c>
      <c r="V1391">
        <f t="shared" si="131"/>
        <v>2015</v>
      </c>
    </row>
    <row r="1392" spans="1:22" ht="60" x14ac:dyDescent="0.25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126"/>
        <v>107</v>
      </c>
      <c r="P1392">
        <f t="shared" si="127"/>
        <v>64.44</v>
      </c>
      <c r="Q1392" t="s">
        <v>8312</v>
      </c>
      <c r="R1392" t="s">
        <v>8313</v>
      </c>
      <c r="S1392" s="14">
        <f t="shared" si="128"/>
        <v>41571.998379629629</v>
      </c>
      <c r="T1392" s="14">
        <f t="shared" si="129"/>
        <v>41614.973611111112</v>
      </c>
      <c r="U1392">
        <f t="shared" si="130"/>
        <v>43</v>
      </c>
      <c r="V1392">
        <f t="shared" si="131"/>
        <v>2013</v>
      </c>
    </row>
    <row r="1393" spans="1:22" ht="30" x14ac:dyDescent="0.25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126"/>
        <v>107</v>
      </c>
      <c r="P1393">
        <f t="shared" si="127"/>
        <v>39.049999999999997</v>
      </c>
      <c r="Q1393" t="s">
        <v>8321</v>
      </c>
      <c r="R1393" t="s">
        <v>8331</v>
      </c>
      <c r="S1393" s="14">
        <f t="shared" si="128"/>
        <v>41943.604097222218</v>
      </c>
      <c r="T1393" s="14">
        <f t="shared" si="129"/>
        <v>41974.207638888889</v>
      </c>
      <c r="U1393">
        <f t="shared" si="130"/>
        <v>31</v>
      </c>
      <c r="V1393">
        <f t="shared" si="131"/>
        <v>2014</v>
      </c>
    </row>
    <row r="1394" spans="1:22" ht="60" x14ac:dyDescent="0.25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126"/>
        <v>107</v>
      </c>
      <c r="P1394">
        <f t="shared" si="127"/>
        <v>36.61</v>
      </c>
      <c r="Q1394" t="s">
        <v>8312</v>
      </c>
      <c r="R1394" t="s">
        <v>8313</v>
      </c>
      <c r="S1394" s="14">
        <f t="shared" si="128"/>
        <v>41073.050717592596</v>
      </c>
      <c r="T1394" s="14">
        <f t="shared" si="129"/>
        <v>41085.683333333334</v>
      </c>
      <c r="U1394">
        <f t="shared" si="130"/>
        <v>13</v>
      </c>
      <c r="V1394">
        <f t="shared" si="131"/>
        <v>2012</v>
      </c>
    </row>
    <row r="1395" spans="1:22" ht="60" x14ac:dyDescent="0.25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126"/>
        <v>107</v>
      </c>
      <c r="P1395">
        <f t="shared" si="127"/>
        <v>53.34</v>
      </c>
      <c r="Q1395" t="s">
        <v>8315</v>
      </c>
      <c r="R1395" t="s">
        <v>8316</v>
      </c>
      <c r="S1395" s="14">
        <f t="shared" si="128"/>
        <v>42475.057164351849</v>
      </c>
      <c r="T1395" s="14">
        <f t="shared" si="129"/>
        <v>42505.057164351849</v>
      </c>
      <c r="U1395">
        <f t="shared" si="130"/>
        <v>30</v>
      </c>
      <c r="V1395">
        <f t="shared" si="131"/>
        <v>2016</v>
      </c>
    </row>
    <row r="1396" spans="1:22" ht="60" x14ac:dyDescent="0.25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126"/>
        <v>107</v>
      </c>
      <c r="P1396">
        <f t="shared" si="127"/>
        <v>35.799999999999997</v>
      </c>
      <c r="Q1396" t="s">
        <v>8315</v>
      </c>
      <c r="R1396" t="s">
        <v>8316</v>
      </c>
      <c r="S1396" s="14">
        <f t="shared" si="128"/>
        <v>41914.100289351853</v>
      </c>
      <c r="T1396" s="14">
        <f t="shared" si="129"/>
        <v>41928.165972222225</v>
      </c>
      <c r="U1396">
        <f t="shared" si="130"/>
        <v>15</v>
      </c>
      <c r="V1396">
        <f t="shared" si="131"/>
        <v>2014</v>
      </c>
    </row>
    <row r="1397" spans="1:22" x14ac:dyDescent="0.25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126"/>
        <v>106</v>
      </c>
      <c r="P1397">
        <f t="shared" si="127"/>
        <v>261.75</v>
      </c>
      <c r="Q1397" t="s">
        <v>8308</v>
      </c>
      <c r="R1397" t="s">
        <v>8309</v>
      </c>
      <c r="S1397" s="14">
        <f t="shared" si="128"/>
        <v>42452.579988425925</v>
      </c>
      <c r="T1397" s="14">
        <f t="shared" si="129"/>
        <v>42482.579988425925</v>
      </c>
      <c r="U1397">
        <f t="shared" si="130"/>
        <v>30</v>
      </c>
      <c r="V1397">
        <f t="shared" si="131"/>
        <v>2016</v>
      </c>
    </row>
    <row r="1398" spans="1:22" ht="45" x14ac:dyDescent="0.25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126"/>
        <v>106</v>
      </c>
      <c r="P1398">
        <f t="shared" si="127"/>
        <v>56.2</v>
      </c>
      <c r="Q1398" t="s">
        <v>8308</v>
      </c>
      <c r="R1398" t="s">
        <v>8309</v>
      </c>
      <c r="S1398" s="14">
        <f t="shared" si="128"/>
        <v>41800.423043981478</v>
      </c>
      <c r="T1398" s="14">
        <f t="shared" si="129"/>
        <v>41830.423043981478</v>
      </c>
      <c r="U1398">
        <f t="shared" si="130"/>
        <v>30</v>
      </c>
      <c r="V1398">
        <f t="shared" si="131"/>
        <v>2014</v>
      </c>
    </row>
    <row r="1399" spans="1:22" ht="45" x14ac:dyDescent="0.25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126"/>
        <v>106</v>
      </c>
      <c r="P1399">
        <f t="shared" si="127"/>
        <v>104.99</v>
      </c>
      <c r="Q1399" t="s">
        <v>8326</v>
      </c>
      <c r="R1399" t="s">
        <v>8327</v>
      </c>
      <c r="S1399" s="14">
        <f t="shared" si="128"/>
        <v>42643.642800925925</v>
      </c>
      <c r="T1399" s="14">
        <f t="shared" si="129"/>
        <v>42673.642800925925</v>
      </c>
      <c r="U1399">
        <f t="shared" si="130"/>
        <v>30</v>
      </c>
      <c r="V1399">
        <f t="shared" si="131"/>
        <v>2016</v>
      </c>
    </row>
    <row r="1400" spans="1:22" ht="45" x14ac:dyDescent="0.25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126"/>
        <v>106</v>
      </c>
      <c r="P1400">
        <f t="shared" si="127"/>
        <v>93.26</v>
      </c>
      <c r="Q1400" t="s">
        <v>8318</v>
      </c>
      <c r="R1400" t="s">
        <v>8332</v>
      </c>
      <c r="S1400" s="14">
        <f t="shared" si="128"/>
        <v>41869.542314814818</v>
      </c>
      <c r="T1400" s="14">
        <f t="shared" si="129"/>
        <v>41899.542314814818</v>
      </c>
      <c r="U1400">
        <f t="shared" si="130"/>
        <v>30</v>
      </c>
      <c r="V1400">
        <f t="shared" si="131"/>
        <v>2014</v>
      </c>
    </row>
    <row r="1401" spans="1:22" ht="60" x14ac:dyDescent="0.25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126"/>
        <v>106</v>
      </c>
      <c r="P1401">
        <f t="shared" si="127"/>
        <v>72.48</v>
      </c>
      <c r="Q1401" t="s">
        <v>8318</v>
      </c>
      <c r="R1401" t="s">
        <v>8330</v>
      </c>
      <c r="S1401" s="14">
        <f t="shared" si="128"/>
        <v>41401.565868055557</v>
      </c>
      <c r="T1401" s="14">
        <f t="shared" si="129"/>
        <v>41431.565868055557</v>
      </c>
      <c r="U1401">
        <f t="shared" si="130"/>
        <v>30</v>
      </c>
      <c r="V1401">
        <f t="shared" si="131"/>
        <v>2013</v>
      </c>
    </row>
    <row r="1402" spans="1:22" ht="45" x14ac:dyDescent="0.25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126"/>
        <v>106</v>
      </c>
      <c r="P1402">
        <f t="shared" si="127"/>
        <v>151.24</v>
      </c>
      <c r="Q1402" t="s">
        <v>8323</v>
      </c>
      <c r="R1402" t="s">
        <v>8324</v>
      </c>
      <c r="S1402" s="14">
        <f t="shared" si="128"/>
        <v>42234.597685185188</v>
      </c>
      <c r="T1402" s="14">
        <f t="shared" si="129"/>
        <v>42274.597685185188</v>
      </c>
      <c r="U1402">
        <f t="shared" si="130"/>
        <v>40</v>
      </c>
      <c r="V1402">
        <f t="shared" si="131"/>
        <v>2015</v>
      </c>
    </row>
    <row r="1403" spans="1:22" ht="60" x14ac:dyDescent="0.25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126"/>
        <v>106</v>
      </c>
      <c r="P1403">
        <f t="shared" si="127"/>
        <v>75.5</v>
      </c>
      <c r="Q1403" t="s">
        <v>8326</v>
      </c>
      <c r="R1403" t="s">
        <v>8327</v>
      </c>
      <c r="S1403" s="14">
        <f t="shared" si="128"/>
        <v>42011.628136574072</v>
      </c>
      <c r="T1403" s="14">
        <f t="shared" si="129"/>
        <v>42041.628136574072</v>
      </c>
      <c r="U1403">
        <f t="shared" si="130"/>
        <v>30</v>
      </c>
      <c r="V1403">
        <f t="shared" si="131"/>
        <v>2015</v>
      </c>
    </row>
    <row r="1404" spans="1:22" ht="60" x14ac:dyDescent="0.25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126"/>
        <v>106</v>
      </c>
      <c r="P1404">
        <f t="shared" si="127"/>
        <v>111.8</v>
      </c>
      <c r="Q1404" t="s">
        <v>8318</v>
      </c>
      <c r="R1404" t="s">
        <v>8330</v>
      </c>
      <c r="S1404" s="14">
        <f t="shared" si="128"/>
        <v>41934.584502314814</v>
      </c>
      <c r="T1404" s="14">
        <f t="shared" si="129"/>
        <v>41964.626168981486</v>
      </c>
      <c r="U1404">
        <f t="shared" si="130"/>
        <v>31</v>
      </c>
      <c r="V1404">
        <f t="shared" si="131"/>
        <v>2014</v>
      </c>
    </row>
    <row r="1405" spans="1:22" ht="45" x14ac:dyDescent="0.25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126"/>
        <v>106</v>
      </c>
      <c r="P1405">
        <f t="shared" si="127"/>
        <v>211.84</v>
      </c>
      <c r="Q1405" t="s">
        <v>8326</v>
      </c>
      <c r="R1405" t="s">
        <v>8327</v>
      </c>
      <c r="S1405" s="14">
        <f t="shared" si="128"/>
        <v>41807.624374999999</v>
      </c>
      <c r="T1405" s="14">
        <f t="shared" si="129"/>
        <v>41837.624374999999</v>
      </c>
      <c r="U1405">
        <f t="shared" si="130"/>
        <v>30</v>
      </c>
      <c r="V1405">
        <f t="shared" si="131"/>
        <v>2014</v>
      </c>
    </row>
    <row r="1406" spans="1:22" ht="45" x14ac:dyDescent="0.25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126"/>
        <v>106</v>
      </c>
      <c r="P1406">
        <f t="shared" si="127"/>
        <v>174.03</v>
      </c>
      <c r="Q1406" t="s">
        <v>8308</v>
      </c>
      <c r="R1406" t="s">
        <v>8314</v>
      </c>
      <c r="S1406" s="14">
        <f t="shared" si="128"/>
        <v>42100.642071759255</v>
      </c>
      <c r="T1406" s="14">
        <f t="shared" si="129"/>
        <v>42155.642071759255</v>
      </c>
      <c r="U1406">
        <f t="shared" si="130"/>
        <v>55</v>
      </c>
      <c r="V1406">
        <f t="shared" si="131"/>
        <v>2015</v>
      </c>
    </row>
    <row r="1407" spans="1:22" ht="60" x14ac:dyDescent="0.25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126"/>
        <v>106</v>
      </c>
      <c r="P1407">
        <f t="shared" si="127"/>
        <v>251.74</v>
      </c>
      <c r="Q1407" t="s">
        <v>8315</v>
      </c>
      <c r="R1407" t="s">
        <v>8316</v>
      </c>
      <c r="S1407" s="14">
        <f t="shared" si="128"/>
        <v>42614.760937500003</v>
      </c>
      <c r="T1407" s="14">
        <f t="shared" si="129"/>
        <v>42644.165972222225</v>
      </c>
      <c r="U1407">
        <f t="shared" si="130"/>
        <v>30</v>
      </c>
      <c r="V1407">
        <f t="shared" si="131"/>
        <v>2016</v>
      </c>
    </row>
    <row r="1408" spans="1:22" ht="60" x14ac:dyDescent="0.25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126"/>
        <v>106</v>
      </c>
      <c r="P1408">
        <f t="shared" si="127"/>
        <v>146.44999999999999</v>
      </c>
      <c r="Q1408" t="s">
        <v>8315</v>
      </c>
      <c r="R1408" t="s">
        <v>8328</v>
      </c>
      <c r="S1408" s="14">
        <f t="shared" si="128"/>
        <v>41841.850034722222</v>
      </c>
      <c r="T1408" s="14">
        <f t="shared" si="129"/>
        <v>41871.850034722222</v>
      </c>
      <c r="U1408">
        <f t="shared" si="130"/>
        <v>30</v>
      </c>
      <c r="V1408">
        <f t="shared" si="131"/>
        <v>2014</v>
      </c>
    </row>
    <row r="1409" spans="1:22" ht="60" x14ac:dyDescent="0.25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126"/>
        <v>106</v>
      </c>
      <c r="P1409">
        <f t="shared" si="127"/>
        <v>206.31</v>
      </c>
      <c r="Q1409" t="s">
        <v>8310</v>
      </c>
      <c r="R1409" t="s">
        <v>8311</v>
      </c>
      <c r="S1409" s="14">
        <f t="shared" si="128"/>
        <v>42152.640833333338</v>
      </c>
      <c r="T1409" s="14">
        <f t="shared" si="129"/>
        <v>42182.640833333338</v>
      </c>
      <c r="U1409">
        <f t="shared" si="130"/>
        <v>30</v>
      </c>
      <c r="V1409">
        <f t="shared" si="131"/>
        <v>2015</v>
      </c>
    </row>
    <row r="1410" spans="1:22" ht="60" x14ac:dyDescent="0.25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132">ROUND(E1410/D1410*100,0)</f>
        <v>106</v>
      </c>
      <c r="P1410">
        <f t="shared" si="127"/>
        <v>38.54</v>
      </c>
      <c r="Q1410" t="s">
        <v>8312</v>
      </c>
      <c r="R1410" t="s">
        <v>8313</v>
      </c>
      <c r="S1410" s="14">
        <f t="shared" si="128"/>
        <v>41121.561886574076</v>
      </c>
      <c r="T1410" s="14">
        <f t="shared" si="129"/>
        <v>41156.561886574076</v>
      </c>
      <c r="U1410">
        <f t="shared" si="130"/>
        <v>35</v>
      </c>
      <c r="V1410">
        <f t="shared" si="131"/>
        <v>2012</v>
      </c>
    </row>
    <row r="1411" spans="1:22" ht="60" x14ac:dyDescent="0.25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132"/>
        <v>106</v>
      </c>
      <c r="P1411">
        <f t="shared" ref="P1411:P1474" si="133">IFERROR(ROUND(E1411/L1411,2),0)</f>
        <v>62.71</v>
      </c>
      <c r="Q1411" t="s">
        <v>8318</v>
      </c>
      <c r="R1411" t="s">
        <v>8330</v>
      </c>
      <c r="S1411" s="14">
        <f t="shared" ref="S1411:S1474" si="134">+(((J1411/60)/60)/24)+DATE(1970,1,1)</f>
        <v>40567.694560185184</v>
      </c>
      <c r="T1411" s="14">
        <f t="shared" ref="T1411:T1474" si="135">+(((I1411/60)/60)/24)+DATE(1970,1,1)</f>
        <v>40612.694560185184</v>
      </c>
      <c r="U1411">
        <f t="shared" ref="U1411:U1474" si="136">CEILING(T1411-S1411,1)</f>
        <v>45</v>
      </c>
      <c r="V1411">
        <f t="shared" ref="V1411:V1474" si="137">YEAR(S1411)</f>
        <v>2011</v>
      </c>
    </row>
    <row r="1412" spans="1:22" ht="45" x14ac:dyDescent="0.25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132"/>
        <v>106</v>
      </c>
      <c r="P1412">
        <f t="shared" si="133"/>
        <v>120.91</v>
      </c>
      <c r="Q1412" t="s">
        <v>8318</v>
      </c>
      <c r="R1412" t="s">
        <v>8330</v>
      </c>
      <c r="S1412" s="14">
        <f t="shared" si="134"/>
        <v>40330.755543981482</v>
      </c>
      <c r="T1412" s="14">
        <f t="shared" si="135"/>
        <v>40376.415972222225</v>
      </c>
      <c r="U1412">
        <f t="shared" si="136"/>
        <v>46</v>
      </c>
      <c r="V1412">
        <f t="shared" si="137"/>
        <v>2010</v>
      </c>
    </row>
    <row r="1413" spans="1:22" ht="45" x14ac:dyDescent="0.25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132"/>
        <v>106</v>
      </c>
      <c r="P1413">
        <f t="shared" si="133"/>
        <v>103.95</v>
      </c>
      <c r="Q1413" t="s">
        <v>8315</v>
      </c>
      <c r="R1413" t="s">
        <v>8316</v>
      </c>
      <c r="S1413" s="14">
        <f t="shared" si="134"/>
        <v>42250.598217592589</v>
      </c>
      <c r="T1413" s="14">
        <f t="shared" si="135"/>
        <v>42270.598217592589</v>
      </c>
      <c r="U1413">
        <f t="shared" si="136"/>
        <v>20</v>
      </c>
      <c r="V1413">
        <f t="shared" si="137"/>
        <v>2015</v>
      </c>
    </row>
    <row r="1414" spans="1:22" ht="60" x14ac:dyDescent="0.25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132"/>
        <v>106</v>
      </c>
      <c r="P1414">
        <f t="shared" si="133"/>
        <v>95.96</v>
      </c>
      <c r="Q1414" t="s">
        <v>8321</v>
      </c>
      <c r="R1414" t="s">
        <v>8331</v>
      </c>
      <c r="S1414" s="14">
        <f t="shared" si="134"/>
        <v>42733.94131944445</v>
      </c>
      <c r="T1414" s="14">
        <f t="shared" si="135"/>
        <v>42763.94131944445</v>
      </c>
      <c r="U1414">
        <f t="shared" si="136"/>
        <v>30</v>
      </c>
      <c r="V1414">
        <f t="shared" si="137"/>
        <v>2016</v>
      </c>
    </row>
    <row r="1415" spans="1:22" ht="60" x14ac:dyDescent="0.25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132"/>
        <v>106</v>
      </c>
      <c r="P1415">
        <f t="shared" si="133"/>
        <v>87.96</v>
      </c>
      <c r="Q1415" t="s">
        <v>8312</v>
      </c>
      <c r="R1415" t="s">
        <v>8329</v>
      </c>
      <c r="S1415" s="14">
        <f t="shared" si="134"/>
        <v>40335.798078703701</v>
      </c>
      <c r="T1415" s="14">
        <f t="shared" si="135"/>
        <v>40381.25</v>
      </c>
      <c r="U1415">
        <f t="shared" si="136"/>
        <v>46</v>
      </c>
      <c r="V1415">
        <f t="shared" si="137"/>
        <v>2010</v>
      </c>
    </row>
    <row r="1416" spans="1:22" ht="60" x14ac:dyDescent="0.25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132"/>
        <v>106</v>
      </c>
      <c r="P1416">
        <f t="shared" si="133"/>
        <v>62.83</v>
      </c>
      <c r="Q1416" t="s">
        <v>8315</v>
      </c>
      <c r="R1416" t="s">
        <v>8316</v>
      </c>
      <c r="S1416" s="14">
        <f t="shared" si="134"/>
        <v>41800.380428240744</v>
      </c>
      <c r="T1416" s="14">
        <f t="shared" si="135"/>
        <v>41830.380428240744</v>
      </c>
      <c r="U1416">
        <f t="shared" si="136"/>
        <v>30</v>
      </c>
      <c r="V1416">
        <f t="shared" si="137"/>
        <v>2014</v>
      </c>
    </row>
    <row r="1417" spans="1:22" ht="45" x14ac:dyDescent="0.25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132"/>
        <v>106</v>
      </c>
      <c r="P1417">
        <f t="shared" si="133"/>
        <v>63.17</v>
      </c>
      <c r="Q1417" t="s">
        <v>8318</v>
      </c>
      <c r="R1417" t="s">
        <v>8330</v>
      </c>
      <c r="S1417" s="14">
        <f t="shared" si="134"/>
        <v>42291.46674768519</v>
      </c>
      <c r="T1417" s="14">
        <f t="shared" si="135"/>
        <v>42315.166666666672</v>
      </c>
      <c r="U1417">
        <f t="shared" si="136"/>
        <v>24</v>
      </c>
      <c r="V1417">
        <f t="shared" si="137"/>
        <v>2015</v>
      </c>
    </row>
    <row r="1418" spans="1:22" ht="60" x14ac:dyDescent="0.25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132"/>
        <v>106</v>
      </c>
      <c r="P1418">
        <f t="shared" si="133"/>
        <v>146.88</v>
      </c>
      <c r="Q1418" t="s">
        <v>8318</v>
      </c>
      <c r="R1418" t="s">
        <v>8332</v>
      </c>
      <c r="S1418" s="14">
        <f t="shared" si="134"/>
        <v>41794.072337962964</v>
      </c>
      <c r="T1418" s="14">
        <f t="shared" si="135"/>
        <v>41804.072337962964</v>
      </c>
      <c r="U1418">
        <f t="shared" si="136"/>
        <v>10</v>
      </c>
      <c r="V1418">
        <f t="shared" si="137"/>
        <v>2014</v>
      </c>
    </row>
    <row r="1419" spans="1:22" ht="45" x14ac:dyDescent="0.25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132"/>
        <v>106</v>
      </c>
      <c r="P1419">
        <f t="shared" si="133"/>
        <v>60.9</v>
      </c>
      <c r="Q1419" t="s">
        <v>8321</v>
      </c>
      <c r="R1419" t="s">
        <v>8331</v>
      </c>
      <c r="S1419" s="14">
        <f t="shared" si="134"/>
        <v>40731.837465277778</v>
      </c>
      <c r="T1419" s="14">
        <f t="shared" si="135"/>
        <v>40776.837465277778</v>
      </c>
      <c r="U1419">
        <f t="shared" si="136"/>
        <v>45</v>
      </c>
      <c r="V1419">
        <f t="shared" si="137"/>
        <v>2011</v>
      </c>
    </row>
    <row r="1420" spans="1:22" ht="75" x14ac:dyDescent="0.25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132"/>
        <v>106</v>
      </c>
      <c r="P1420">
        <f t="shared" si="133"/>
        <v>375.76</v>
      </c>
      <c r="Q1420" t="s">
        <v>8318</v>
      </c>
      <c r="R1420" t="s">
        <v>8319</v>
      </c>
      <c r="S1420" s="14">
        <f t="shared" si="134"/>
        <v>42291.556076388893</v>
      </c>
      <c r="T1420" s="14">
        <f t="shared" si="135"/>
        <v>42365.59774305555</v>
      </c>
      <c r="U1420">
        <f t="shared" si="136"/>
        <v>75</v>
      </c>
      <c r="V1420">
        <f t="shared" si="137"/>
        <v>2015</v>
      </c>
    </row>
    <row r="1421" spans="1:22" ht="30" x14ac:dyDescent="0.25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132"/>
        <v>106</v>
      </c>
      <c r="P1421">
        <f t="shared" si="133"/>
        <v>108.02</v>
      </c>
      <c r="Q1421" t="s">
        <v>8312</v>
      </c>
      <c r="R1421" t="s">
        <v>8313</v>
      </c>
      <c r="S1421" s="14">
        <f t="shared" si="134"/>
        <v>40585.796817129631</v>
      </c>
      <c r="T1421" s="14">
        <f t="shared" si="135"/>
        <v>40614.166666666664</v>
      </c>
      <c r="U1421">
        <f t="shared" si="136"/>
        <v>29</v>
      </c>
      <c r="V1421">
        <f t="shared" si="137"/>
        <v>2011</v>
      </c>
    </row>
    <row r="1422" spans="1:22" ht="60" x14ac:dyDescent="0.25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132"/>
        <v>106</v>
      </c>
      <c r="P1422">
        <f t="shared" si="133"/>
        <v>138.26</v>
      </c>
      <c r="Q1422" t="s">
        <v>8323</v>
      </c>
      <c r="R1422" t="s">
        <v>8324</v>
      </c>
      <c r="S1422" s="14">
        <f t="shared" si="134"/>
        <v>42761.846122685187</v>
      </c>
      <c r="T1422" s="14">
        <f t="shared" si="135"/>
        <v>42791.846122685187</v>
      </c>
      <c r="U1422">
        <f t="shared" si="136"/>
        <v>30</v>
      </c>
      <c r="V1422">
        <f t="shared" si="137"/>
        <v>2017</v>
      </c>
    </row>
    <row r="1423" spans="1:22" ht="45" x14ac:dyDescent="0.25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132"/>
        <v>106</v>
      </c>
      <c r="P1423">
        <f t="shared" si="133"/>
        <v>69.89</v>
      </c>
      <c r="Q1423" t="s">
        <v>8315</v>
      </c>
      <c r="R1423" t="s">
        <v>8316</v>
      </c>
      <c r="S1423" s="14">
        <f t="shared" si="134"/>
        <v>41808.669571759259</v>
      </c>
      <c r="T1423" s="14">
        <f t="shared" si="135"/>
        <v>41838.669571759259</v>
      </c>
      <c r="U1423">
        <f t="shared" si="136"/>
        <v>30</v>
      </c>
      <c r="V1423">
        <f t="shared" si="137"/>
        <v>2014</v>
      </c>
    </row>
    <row r="1424" spans="1:22" ht="60" x14ac:dyDescent="0.25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132"/>
        <v>106</v>
      </c>
      <c r="P1424">
        <f t="shared" si="133"/>
        <v>59.7</v>
      </c>
      <c r="Q1424" t="s">
        <v>8315</v>
      </c>
      <c r="R1424" t="s">
        <v>8316</v>
      </c>
      <c r="S1424" s="14">
        <f t="shared" si="134"/>
        <v>42278.089039351849</v>
      </c>
      <c r="T1424" s="14">
        <f t="shared" si="135"/>
        <v>42302.999305555553</v>
      </c>
      <c r="U1424">
        <f t="shared" si="136"/>
        <v>25</v>
      </c>
      <c r="V1424">
        <f t="shared" si="137"/>
        <v>2015</v>
      </c>
    </row>
    <row r="1425" spans="1:22" ht="60" x14ac:dyDescent="0.25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132"/>
        <v>106</v>
      </c>
      <c r="P1425">
        <f t="shared" si="133"/>
        <v>136.78</v>
      </c>
      <c r="Q1425" t="s">
        <v>8315</v>
      </c>
      <c r="R1425" t="s">
        <v>8316</v>
      </c>
      <c r="S1425" s="14">
        <f t="shared" si="134"/>
        <v>41926.942685185182</v>
      </c>
      <c r="T1425" s="14">
        <f t="shared" si="135"/>
        <v>41956.984351851846</v>
      </c>
      <c r="U1425">
        <f t="shared" si="136"/>
        <v>31</v>
      </c>
      <c r="V1425">
        <f t="shared" si="137"/>
        <v>2014</v>
      </c>
    </row>
    <row r="1426" spans="1:22" ht="60" x14ac:dyDescent="0.25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132"/>
        <v>106</v>
      </c>
      <c r="P1426">
        <f t="shared" si="133"/>
        <v>56.2</v>
      </c>
      <c r="Q1426" t="s">
        <v>8315</v>
      </c>
      <c r="R1426" t="s">
        <v>8316</v>
      </c>
      <c r="S1426" s="14">
        <f t="shared" si="134"/>
        <v>42196.028703703705</v>
      </c>
      <c r="T1426" s="14">
        <f t="shared" si="135"/>
        <v>42228</v>
      </c>
      <c r="U1426">
        <f t="shared" si="136"/>
        <v>32</v>
      </c>
      <c r="V1426">
        <f t="shared" si="137"/>
        <v>2015</v>
      </c>
    </row>
    <row r="1427" spans="1:22" ht="60" x14ac:dyDescent="0.25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132"/>
        <v>106</v>
      </c>
      <c r="P1427">
        <f t="shared" si="133"/>
        <v>189.29</v>
      </c>
      <c r="Q1427" t="s">
        <v>8312</v>
      </c>
      <c r="R1427" t="s">
        <v>8313</v>
      </c>
      <c r="S1427" s="14">
        <f t="shared" si="134"/>
        <v>40274.745127314818</v>
      </c>
      <c r="T1427" s="14">
        <f t="shared" si="135"/>
        <v>40344.166666666664</v>
      </c>
      <c r="U1427">
        <f t="shared" si="136"/>
        <v>70</v>
      </c>
      <c r="V1427">
        <f t="shared" si="137"/>
        <v>2010</v>
      </c>
    </row>
    <row r="1428" spans="1:22" ht="60" x14ac:dyDescent="0.25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132"/>
        <v>106</v>
      </c>
      <c r="P1428">
        <f t="shared" si="133"/>
        <v>143.11000000000001</v>
      </c>
      <c r="Q1428" t="s">
        <v>8315</v>
      </c>
      <c r="R1428" t="s">
        <v>8316</v>
      </c>
      <c r="S1428" s="14">
        <f t="shared" si="134"/>
        <v>41851.541585648149</v>
      </c>
      <c r="T1428" s="14">
        <f t="shared" si="135"/>
        <v>41872.686111111114</v>
      </c>
      <c r="U1428">
        <f t="shared" si="136"/>
        <v>22</v>
      </c>
      <c r="V1428">
        <f t="shared" si="137"/>
        <v>2014</v>
      </c>
    </row>
    <row r="1429" spans="1:22" ht="60" x14ac:dyDescent="0.25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132"/>
        <v>106</v>
      </c>
      <c r="P1429">
        <f t="shared" si="133"/>
        <v>115.02</v>
      </c>
      <c r="Q1429" t="s">
        <v>8315</v>
      </c>
      <c r="R1429" t="s">
        <v>8316</v>
      </c>
      <c r="S1429" s="14">
        <f t="shared" si="134"/>
        <v>42737.910138888896</v>
      </c>
      <c r="T1429" s="14">
        <f t="shared" si="135"/>
        <v>42767.957638888889</v>
      </c>
      <c r="U1429">
        <f t="shared" si="136"/>
        <v>31</v>
      </c>
      <c r="V1429">
        <f t="shared" si="137"/>
        <v>2017</v>
      </c>
    </row>
    <row r="1430" spans="1:22" ht="45" x14ac:dyDescent="0.25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132"/>
        <v>106</v>
      </c>
      <c r="P1430">
        <f t="shared" si="133"/>
        <v>41.94</v>
      </c>
      <c r="Q1430" t="s">
        <v>8315</v>
      </c>
      <c r="R1430" t="s">
        <v>8316</v>
      </c>
      <c r="S1430" s="14">
        <f t="shared" si="134"/>
        <v>41753.593275462961</v>
      </c>
      <c r="T1430" s="14">
        <f t="shared" si="135"/>
        <v>41778.875</v>
      </c>
      <c r="U1430">
        <f t="shared" si="136"/>
        <v>26</v>
      </c>
      <c r="V1430">
        <f t="shared" si="137"/>
        <v>2014</v>
      </c>
    </row>
    <row r="1431" spans="1:22" ht="60" x14ac:dyDescent="0.25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132"/>
        <v>106</v>
      </c>
      <c r="P1431">
        <f t="shared" si="133"/>
        <v>64.75</v>
      </c>
      <c r="Q1431" t="s">
        <v>8310</v>
      </c>
      <c r="R1431" t="s">
        <v>8311</v>
      </c>
      <c r="S1431" s="14">
        <f t="shared" si="134"/>
        <v>41614.651493055557</v>
      </c>
      <c r="T1431" s="14">
        <f t="shared" si="135"/>
        <v>41644.651493055557</v>
      </c>
      <c r="U1431">
        <f t="shared" si="136"/>
        <v>30</v>
      </c>
      <c r="V1431">
        <f t="shared" si="137"/>
        <v>2013</v>
      </c>
    </row>
    <row r="1432" spans="1:22" ht="45" x14ac:dyDescent="0.25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132"/>
        <v>106</v>
      </c>
      <c r="P1432">
        <f t="shared" si="133"/>
        <v>184.78</v>
      </c>
      <c r="Q1432" t="s">
        <v>8315</v>
      </c>
      <c r="R1432" t="s">
        <v>8316</v>
      </c>
      <c r="S1432" s="14">
        <f t="shared" si="134"/>
        <v>42746.057106481487</v>
      </c>
      <c r="T1432" s="14">
        <f t="shared" si="135"/>
        <v>42791.057106481487</v>
      </c>
      <c r="U1432">
        <f t="shared" si="136"/>
        <v>45</v>
      </c>
      <c r="V1432">
        <f t="shared" si="137"/>
        <v>2017</v>
      </c>
    </row>
    <row r="1433" spans="1:22" ht="45" x14ac:dyDescent="0.25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132"/>
        <v>106</v>
      </c>
      <c r="P1433">
        <f t="shared" si="133"/>
        <v>90.28</v>
      </c>
      <c r="Q1433" t="s">
        <v>8312</v>
      </c>
      <c r="R1433" t="s">
        <v>8313</v>
      </c>
      <c r="S1433" s="14">
        <f t="shared" si="134"/>
        <v>42141.95711805555</v>
      </c>
      <c r="T1433" s="14">
        <f t="shared" si="135"/>
        <v>42177.208333333328</v>
      </c>
      <c r="U1433">
        <f t="shared" si="136"/>
        <v>36</v>
      </c>
      <c r="V1433">
        <f t="shared" si="137"/>
        <v>2015</v>
      </c>
    </row>
    <row r="1434" spans="1:22" ht="30" x14ac:dyDescent="0.25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132"/>
        <v>106</v>
      </c>
      <c r="P1434">
        <f t="shared" si="133"/>
        <v>78.94</v>
      </c>
      <c r="Q1434" t="s">
        <v>8315</v>
      </c>
      <c r="R1434" t="s">
        <v>8316</v>
      </c>
      <c r="S1434" s="14">
        <f t="shared" si="134"/>
        <v>42585.523842592593</v>
      </c>
      <c r="T1434" s="14">
        <f t="shared" si="135"/>
        <v>42599.165972222225</v>
      </c>
      <c r="U1434">
        <f t="shared" si="136"/>
        <v>14</v>
      </c>
      <c r="V1434">
        <f t="shared" si="137"/>
        <v>2016</v>
      </c>
    </row>
    <row r="1435" spans="1:22" ht="45" x14ac:dyDescent="0.25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132"/>
        <v>106</v>
      </c>
      <c r="P1435">
        <f t="shared" si="133"/>
        <v>56.67</v>
      </c>
      <c r="Q1435" t="s">
        <v>8318</v>
      </c>
      <c r="R1435" t="s">
        <v>8319</v>
      </c>
      <c r="S1435" s="14">
        <f t="shared" si="134"/>
        <v>41214.79483796296</v>
      </c>
      <c r="T1435" s="14">
        <f t="shared" si="135"/>
        <v>41250.979166666664</v>
      </c>
      <c r="U1435">
        <f t="shared" si="136"/>
        <v>37</v>
      </c>
      <c r="V1435">
        <f t="shared" si="137"/>
        <v>2012</v>
      </c>
    </row>
    <row r="1436" spans="1:22" ht="60" x14ac:dyDescent="0.25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132"/>
        <v>106</v>
      </c>
      <c r="P1436">
        <f t="shared" si="133"/>
        <v>96.67</v>
      </c>
      <c r="Q1436" t="s">
        <v>8315</v>
      </c>
      <c r="R1436" t="s">
        <v>8316</v>
      </c>
      <c r="S1436" s="14">
        <f t="shared" si="134"/>
        <v>41950.859560185185</v>
      </c>
      <c r="T1436" s="14">
        <f t="shared" si="135"/>
        <v>41964.204861111109</v>
      </c>
      <c r="U1436">
        <f t="shared" si="136"/>
        <v>14</v>
      </c>
      <c r="V1436">
        <f t="shared" si="137"/>
        <v>2014</v>
      </c>
    </row>
    <row r="1437" spans="1:22" ht="60" x14ac:dyDescent="0.25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132"/>
        <v>106</v>
      </c>
      <c r="P1437">
        <f t="shared" si="133"/>
        <v>44.14</v>
      </c>
      <c r="Q1437" t="s">
        <v>8315</v>
      </c>
      <c r="R1437" t="s">
        <v>8316</v>
      </c>
      <c r="S1437" s="14">
        <f t="shared" si="134"/>
        <v>42422.977418981478</v>
      </c>
      <c r="T1437" s="14">
        <f t="shared" si="135"/>
        <v>42444.875</v>
      </c>
      <c r="U1437">
        <f t="shared" si="136"/>
        <v>22</v>
      </c>
      <c r="V1437">
        <f t="shared" si="137"/>
        <v>2016</v>
      </c>
    </row>
    <row r="1438" spans="1:22" ht="75" x14ac:dyDescent="0.25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132"/>
        <v>106</v>
      </c>
      <c r="P1438">
        <f t="shared" si="133"/>
        <v>45.94</v>
      </c>
      <c r="Q1438" t="s">
        <v>8308</v>
      </c>
      <c r="R1438" t="s">
        <v>8317</v>
      </c>
      <c r="S1438" s="14">
        <f t="shared" si="134"/>
        <v>42103.160578703704</v>
      </c>
      <c r="T1438" s="14">
        <f t="shared" si="135"/>
        <v>42163.160578703704</v>
      </c>
      <c r="U1438">
        <f t="shared" si="136"/>
        <v>60</v>
      </c>
      <c r="V1438">
        <f t="shared" si="137"/>
        <v>2015</v>
      </c>
    </row>
    <row r="1439" spans="1:22" ht="60" x14ac:dyDescent="0.25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132"/>
        <v>106</v>
      </c>
      <c r="P1439">
        <f t="shared" si="133"/>
        <v>64.63</v>
      </c>
      <c r="Q1439" t="s">
        <v>8315</v>
      </c>
      <c r="R1439" t="s">
        <v>8316</v>
      </c>
      <c r="S1439" s="14">
        <f t="shared" si="134"/>
        <v>42170.910231481481</v>
      </c>
      <c r="T1439" s="14">
        <f t="shared" si="135"/>
        <v>42205.165972222225</v>
      </c>
      <c r="U1439">
        <f t="shared" si="136"/>
        <v>35</v>
      </c>
      <c r="V1439">
        <f t="shared" si="137"/>
        <v>2015</v>
      </c>
    </row>
    <row r="1440" spans="1:22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32"/>
        <v>106</v>
      </c>
      <c r="P1440">
        <f t="shared" si="133"/>
        <v>46.43</v>
      </c>
      <c r="Q1440" t="s">
        <v>8315</v>
      </c>
      <c r="R1440" t="s">
        <v>8316</v>
      </c>
      <c r="S1440" s="14">
        <f t="shared" si="134"/>
        <v>42167.434166666666</v>
      </c>
      <c r="T1440" s="14">
        <f t="shared" si="135"/>
        <v>42197.434166666666</v>
      </c>
      <c r="U1440">
        <f t="shared" si="136"/>
        <v>30</v>
      </c>
      <c r="V1440">
        <f t="shared" si="137"/>
        <v>2015</v>
      </c>
    </row>
    <row r="1441" spans="1:22" ht="60" x14ac:dyDescent="0.25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132"/>
        <v>106</v>
      </c>
      <c r="P1441">
        <f t="shared" si="133"/>
        <v>54.08</v>
      </c>
      <c r="Q1441" t="s">
        <v>8318</v>
      </c>
      <c r="R1441" t="s">
        <v>8330</v>
      </c>
      <c r="S1441" s="14">
        <f t="shared" si="134"/>
        <v>42576.452731481477</v>
      </c>
      <c r="T1441" s="14">
        <f t="shared" si="135"/>
        <v>42607.452731481477</v>
      </c>
      <c r="U1441">
        <f t="shared" si="136"/>
        <v>31</v>
      </c>
      <c r="V1441">
        <f t="shared" si="137"/>
        <v>2016</v>
      </c>
    </row>
    <row r="1442" spans="1:22" ht="45" x14ac:dyDescent="0.25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132"/>
        <v>106</v>
      </c>
      <c r="P1442">
        <f t="shared" si="133"/>
        <v>45.21</v>
      </c>
      <c r="Q1442" t="s">
        <v>8315</v>
      </c>
      <c r="R1442" t="s">
        <v>8328</v>
      </c>
      <c r="S1442" s="14">
        <f t="shared" si="134"/>
        <v>42431.500069444446</v>
      </c>
      <c r="T1442" s="14">
        <f t="shared" si="135"/>
        <v>42491.458402777775</v>
      </c>
      <c r="U1442">
        <f t="shared" si="136"/>
        <v>60</v>
      </c>
      <c r="V1442">
        <f t="shared" si="137"/>
        <v>2016</v>
      </c>
    </row>
    <row r="1443" spans="1:22" ht="45" x14ac:dyDescent="0.25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132"/>
        <v>106</v>
      </c>
      <c r="P1443">
        <f t="shared" si="133"/>
        <v>34.79</v>
      </c>
      <c r="Q1443" t="s">
        <v>8315</v>
      </c>
      <c r="R1443" t="s">
        <v>8316</v>
      </c>
      <c r="S1443" s="14">
        <f t="shared" si="134"/>
        <v>41550.867673611108</v>
      </c>
      <c r="T1443" s="14">
        <f t="shared" si="135"/>
        <v>41580.867673611108</v>
      </c>
      <c r="U1443">
        <f t="shared" si="136"/>
        <v>30</v>
      </c>
      <c r="V1443">
        <f t="shared" si="137"/>
        <v>2013</v>
      </c>
    </row>
    <row r="1444" spans="1:22" ht="60" x14ac:dyDescent="0.25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132"/>
        <v>106</v>
      </c>
      <c r="P1444">
        <f t="shared" si="133"/>
        <v>51.85</v>
      </c>
      <c r="Q1444" t="s">
        <v>8315</v>
      </c>
      <c r="R1444" t="s">
        <v>8316</v>
      </c>
      <c r="S1444" s="14">
        <f t="shared" si="134"/>
        <v>42758.559629629628</v>
      </c>
      <c r="T1444" s="14">
        <f t="shared" si="135"/>
        <v>42788.559629629628</v>
      </c>
      <c r="U1444">
        <f t="shared" si="136"/>
        <v>30</v>
      </c>
      <c r="V1444">
        <f t="shared" si="137"/>
        <v>2017</v>
      </c>
    </row>
    <row r="1445" spans="1:22" ht="60" x14ac:dyDescent="0.25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132"/>
        <v>106</v>
      </c>
      <c r="P1445">
        <f t="shared" si="133"/>
        <v>60.29</v>
      </c>
      <c r="Q1445" t="s">
        <v>8315</v>
      </c>
      <c r="R1445" t="s">
        <v>8316</v>
      </c>
      <c r="S1445" s="14">
        <f t="shared" si="134"/>
        <v>42132.036168981482</v>
      </c>
      <c r="T1445" s="14">
        <f t="shared" si="135"/>
        <v>42186.290972222225</v>
      </c>
      <c r="U1445">
        <f t="shared" si="136"/>
        <v>55</v>
      </c>
      <c r="V1445">
        <f t="shared" si="137"/>
        <v>2015</v>
      </c>
    </row>
    <row r="1446" spans="1:22" ht="45" x14ac:dyDescent="0.25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132"/>
        <v>106</v>
      </c>
      <c r="P1446">
        <f t="shared" si="133"/>
        <v>23.1</v>
      </c>
      <c r="Q1446" t="s">
        <v>8315</v>
      </c>
      <c r="R1446" t="s">
        <v>8316</v>
      </c>
      <c r="S1446" s="14">
        <f t="shared" si="134"/>
        <v>42065.887361111112</v>
      </c>
      <c r="T1446" s="14">
        <f t="shared" si="135"/>
        <v>42095.845694444448</v>
      </c>
      <c r="U1446">
        <f t="shared" si="136"/>
        <v>30</v>
      </c>
      <c r="V1446">
        <f t="shared" si="137"/>
        <v>2015</v>
      </c>
    </row>
    <row r="1447" spans="1:22" ht="45" x14ac:dyDescent="0.25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132"/>
        <v>106</v>
      </c>
      <c r="P1447">
        <f t="shared" si="133"/>
        <v>40.78</v>
      </c>
      <c r="Q1447" t="s">
        <v>8318</v>
      </c>
      <c r="R1447" t="s">
        <v>8319</v>
      </c>
      <c r="S1447" s="14">
        <f t="shared" si="134"/>
        <v>41631.902766203704</v>
      </c>
      <c r="T1447" s="14">
        <f t="shared" si="135"/>
        <v>41661.902766203704</v>
      </c>
      <c r="U1447">
        <f t="shared" si="136"/>
        <v>30</v>
      </c>
      <c r="V1447">
        <f t="shared" si="137"/>
        <v>2013</v>
      </c>
    </row>
    <row r="1448" spans="1:22" ht="45" x14ac:dyDescent="0.25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132"/>
        <v>106</v>
      </c>
      <c r="P1448">
        <f t="shared" si="133"/>
        <v>36.07</v>
      </c>
      <c r="Q1448" t="s">
        <v>8315</v>
      </c>
      <c r="R1448" t="s">
        <v>8316</v>
      </c>
      <c r="S1448" s="14">
        <f t="shared" si="134"/>
        <v>41923.921643518523</v>
      </c>
      <c r="T1448" s="14">
        <f t="shared" si="135"/>
        <v>41949.031944444447</v>
      </c>
      <c r="U1448">
        <f t="shared" si="136"/>
        <v>26</v>
      </c>
      <c r="V1448">
        <f t="shared" si="137"/>
        <v>2014</v>
      </c>
    </row>
    <row r="1449" spans="1:22" ht="45" x14ac:dyDescent="0.25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132"/>
        <v>106</v>
      </c>
      <c r="P1449">
        <f t="shared" si="133"/>
        <v>47.43</v>
      </c>
      <c r="Q1449" t="s">
        <v>8315</v>
      </c>
      <c r="R1449" t="s">
        <v>8336</v>
      </c>
      <c r="S1449" s="14">
        <f t="shared" si="134"/>
        <v>42193.813530092593</v>
      </c>
      <c r="T1449" s="14">
        <f t="shared" si="135"/>
        <v>42218.813530092593</v>
      </c>
      <c r="U1449">
        <f t="shared" si="136"/>
        <v>25</v>
      </c>
      <c r="V1449">
        <f t="shared" si="137"/>
        <v>2015</v>
      </c>
    </row>
    <row r="1450" spans="1:22" ht="45" x14ac:dyDescent="0.25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132"/>
        <v>106</v>
      </c>
      <c r="P1450">
        <f t="shared" si="133"/>
        <v>61.94</v>
      </c>
      <c r="Q1450" t="s">
        <v>8315</v>
      </c>
      <c r="R1450" t="s">
        <v>8316</v>
      </c>
      <c r="S1450" s="14">
        <f t="shared" si="134"/>
        <v>42499.039629629624</v>
      </c>
      <c r="T1450" s="14">
        <f t="shared" si="135"/>
        <v>42529.039629629624</v>
      </c>
      <c r="U1450">
        <f t="shared" si="136"/>
        <v>30</v>
      </c>
      <c r="V1450">
        <f t="shared" si="137"/>
        <v>2016</v>
      </c>
    </row>
    <row r="1451" spans="1:22" ht="45" x14ac:dyDescent="0.25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132"/>
        <v>106</v>
      </c>
      <c r="P1451">
        <f t="shared" si="133"/>
        <v>40.92</v>
      </c>
      <c r="Q1451" t="s">
        <v>8315</v>
      </c>
      <c r="R1451" t="s">
        <v>8316</v>
      </c>
      <c r="S1451" s="14">
        <f t="shared" si="134"/>
        <v>42184.209537037037</v>
      </c>
      <c r="T1451" s="14">
        <f t="shared" si="135"/>
        <v>42202.876388888893</v>
      </c>
      <c r="U1451">
        <f t="shared" si="136"/>
        <v>19</v>
      </c>
      <c r="V1451">
        <f t="shared" si="137"/>
        <v>2015</v>
      </c>
    </row>
    <row r="1452" spans="1:22" ht="60" x14ac:dyDescent="0.25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132"/>
        <v>106</v>
      </c>
      <c r="P1452">
        <f t="shared" si="133"/>
        <v>25.31</v>
      </c>
      <c r="Q1452" t="s">
        <v>8315</v>
      </c>
      <c r="R1452" t="s">
        <v>8316</v>
      </c>
      <c r="S1452" s="14">
        <f t="shared" si="134"/>
        <v>42419.91942129629</v>
      </c>
      <c r="T1452" s="14">
        <f t="shared" si="135"/>
        <v>42436.207638888889</v>
      </c>
      <c r="U1452">
        <f t="shared" si="136"/>
        <v>17</v>
      </c>
      <c r="V1452">
        <f t="shared" si="137"/>
        <v>2016</v>
      </c>
    </row>
    <row r="1453" spans="1:22" ht="45" x14ac:dyDescent="0.25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132"/>
        <v>106</v>
      </c>
      <c r="P1453">
        <f t="shared" si="133"/>
        <v>52.8</v>
      </c>
      <c r="Q1453" t="s">
        <v>8312</v>
      </c>
      <c r="R1453" t="s">
        <v>8329</v>
      </c>
      <c r="S1453" s="14">
        <f t="shared" si="134"/>
        <v>42017.967442129629</v>
      </c>
      <c r="T1453" s="14">
        <f t="shared" si="135"/>
        <v>42031.967442129629</v>
      </c>
      <c r="U1453">
        <f t="shared" si="136"/>
        <v>14</v>
      </c>
      <c r="V1453">
        <f t="shared" si="137"/>
        <v>2015</v>
      </c>
    </row>
    <row r="1454" spans="1:22" ht="45" x14ac:dyDescent="0.25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132"/>
        <v>106</v>
      </c>
      <c r="P1454">
        <f t="shared" si="133"/>
        <v>39.44</v>
      </c>
      <c r="Q1454" t="s">
        <v>8308</v>
      </c>
      <c r="R1454" t="s">
        <v>8317</v>
      </c>
      <c r="S1454" s="14">
        <f t="shared" si="134"/>
        <v>42612.656493055561</v>
      </c>
      <c r="T1454" s="14">
        <f t="shared" si="135"/>
        <v>42642.656493055561</v>
      </c>
      <c r="U1454">
        <f t="shared" si="136"/>
        <v>30</v>
      </c>
      <c r="V1454">
        <f t="shared" si="137"/>
        <v>2016</v>
      </c>
    </row>
    <row r="1455" spans="1:22" ht="60" x14ac:dyDescent="0.25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132"/>
        <v>106</v>
      </c>
      <c r="P1455">
        <f t="shared" si="133"/>
        <v>88.33</v>
      </c>
      <c r="Q1455" t="s">
        <v>8315</v>
      </c>
      <c r="R1455" t="s">
        <v>8336</v>
      </c>
      <c r="S1455" s="14">
        <f t="shared" si="134"/>
        <v>41872.291238425925</v>
      </c>
      <c r="T1455" s="14">
        <f t="shared" si="135"/>
        <v>41897.255555555559</v>
      </c>
      <c r="U1455">
        <f t="shared" si="136"/>
        <v>25</v>
      </c>
      <c r="V1455">
        <f t="shared" si="137"/>
        <v>2014</v>
      </c>
    </row>
    <row r="1456" spans="1:22" ht="60" x14ac:dyDescent="0.25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132"/>
        <v>106</v>
      </c>
      <c r="P1456">
        <f t="shared" si="133"/>
        <v>23.12</v>
      </c>
      <c r="Q1456" t="s">
        <v>8312</v>
      </c>
      <c r="R1456" t="s">
        <v>8334</v>
      </c>
      <c r="S1456" s="14">
        <f t="shared" si="134"/>
        <v>41222.991400462961</v>
      </c>
      <c r="T1456" s="14">
        <f t="shared" si="135"/>
        <v>41267.991400462961</v>
      </c>
      <c r="U1456">
        <f t="shared" si="136"/>
        <v>45</v>
      </c>
      <c r="V1456">
        <f t="shared" si="137"/>
        <v>2012</v>
      </c>
    </row>
    <row r="1457" spans="1:22" ht="30" x14ac:dyDescent="0.25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132"/>
        <v>106</v>
      </c>
      <c r="P1457">
        <f t="shared" si="133"/>
        <v>70.67</v>
      </c>
      <c r="Q1457" t="s">
        <v>8315</v>
      </c>
      <c r="R1457" t="s">
        <v>8328</v>
      </c>
      <c r="S1457" s="14">
        <f t="shared" si="134"/>
        <v>42465.16851851852</v>
      </c>
      <c r="T1457" s="14">
        <f t="shared" si="135"/>
        <v>42495.16851851852</v>
      </c>
      <c r="U1457">
        <f t="shared" si="136"/>
        <v>30</v>
      </c>
      <c r="V1457">
        <f t="shared" si="137"/>
        <v>2016</v>
      </c>
    </row>
    <row r="1458" spans="1:22" ht="60" x14ac:dyDescent="0.25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132"/>
        <v>106</v>
      </c>
      <c r="P1458">
        <f t="shared" si="133"/>
        <v>58.9</v>
      </c>
      <c r="Q1458" t="s">
        <v>8315</v>
      </c>
      <c r="R1458" t="s">
        <v>8316</v>
      </c>
      <c r="S1458" s="14">
        <f t="shared" si="134"/>
        <v>41927.848900462966</v>
      </c>
      <c r="T1458" s="14">
        <f t="shared" si="135"/>
        <v>41948.890567129631</v>
      </c>
      <c r="U1458">
        <f t="shared" si="136"/>
        <v>22</v>
      </c>
      <c r="V1458">
        <f t="shared" si="137"/>
        <v>2014</v>
      </c>
    </row>
    <row r="1459" spans="1:22" ht="45" x14ac:dyDescent="0.25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132"/>
        <v>106</v>
      </c>
      <c r="P1459">
        <f t="shared" si="133"/>
        <v>75.709999999999994</v>
      </c>
      <c r="Q1459" t="s">
        <v>8315</v>
      </c>
      <c r="R1459" t="s">
        <v>8316</v>
      </c>
      <c r="S1459" s="14">
        <f t="shared" si="134"/>
        <v>42214.6956712963</v>
      </c>
      <c r="T1459" s="14">
        <f t="shared" si="135"/>
        <v>42225.666666666672</v>
      </c>
      <c r="U1459">
        <f t="shared" si="136"/>
        <v>11</v>
      </c>
      <c r="V1459">
        <f t="shared" si="137"/>
        <v>2015</v>
      </c>
    </row>
    <row r="1460" spans="1:22" ht="45" x14ac:dyDescent="0.25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132"/>
        <v>106</v>
      </c>
      <c r="P1460">
        <f t="shared" si="133"/>
        <v>53.13</v>
      </c>
      <c r="Q1460" t="s">
        <v>8318</v>
      </c>
      <c r="R1460" t="s">
        <v>8319</v>
      </c>
      <c r="S1460" s="14">
        <f t="shared" si="134"/>
        <v>40706.135208333333</v>
      </c>
      <c r="T1460" s="14">
        <f t="shared" si="135"/>
        <v>40736.135208333333</v>
      </c>
      <c r="U1460">
        <f t="shared" si="136"/>
        <v>30</v>
      </c>
      <c r="V1460">
        <f t="shared" si="137"/>
        <v>2011</v>
      </c>
    </row>
    <row r="1461" spans="1:22" ht="60" x14ac:dyDescent="0.25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132"/>
        <v>106</v>
      </c>
      <c r="P1461">
        <f t="shared" si="133"/>
        <v>22.64</v>
      </c>
      <c r="Q1461" t="s">
        <v>8312</v>
      </c>
      <c r="R1461" t="s">
        <v>8325</v>
      </c>
      <c r="S1461" s="14">
        <f t="shared" si="134"/>
        <v>42194.751678240747</v>
      </c>
      <c r="T1461" s="14">
        <f t="shared" si="135"/>
        <v>42208.751678240747</v>
      </c>
      <c r="U1461">
        <f t="shared" si="136"/>
        <v>14</v>
      </c>
      <c r="V1461">
        <f t="shared" si="137"/>
        <v>2015</v>
      </c>
    </row>
    <row r="1462" spans="1:22" ht="60" x14ac:dyDescent="0.25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132"/>
        <v>105</v>
      </c>
      <c r="P1462">
        <f t="shared" si="133"/>
        <v>55.07</v>
      </c>
      <c r="Q1462" t="s">
        <v>8318</v>
      </c>
      <c r="R1462" t="s">
        <v>8330</v>
      </c>
      <c r="S1462" s="14">
        <f t="shared" si="134"/>
        <v>40904.738194444442</v>
      </c>
      <c r="T1462" s="14">
        <f t="shared" si="135"/>
        <v>40929.738194444442</v>
      </c>
      <c r="U1462">
        <f t="shared" si="136"/>
        <v>25</v>
      </c>
      <c r="V1462">
        <f t="shared" si="137"/>
        <v>2011</v>
      </c>
    </row>
    <row r="1463" spans="1:22" ht="60" x14ac:dyDescent="0.25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132"/>
        <v>105</v>
      </c>
      <c r="P1463">
        <f t="shared" si="133"/>
        <v>83.97</v>
      </c>
      <c r="Q1463" t="s">
        <v>8312</v>
      </c>
      <c r="R1463" t="s">
        <v>8313</v>
      </c>
      <c r="S1463" s="14">
        <f t="shared" si="134"/>
        <v>41710.594282407408</v>
      </c>
      <c r="T1463" s="14">
        <f t="shared" si="135"/>
        <v>41740.594282407408</v>
      </c>
      <c r="U1463">
        <f t="shared" si="136"/>
        <v>30</v>
      </c>
      <c r="V1463">
        <f t="shared" si="137"/>
        <v>2014</v>
      </c>
    </row>
    <row r="1464" spans="1:22" ht="45" x14ac:dyDescent="0.25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132"/>
        <v>105</v>
      </c>
      <c r="P1464">
        <f t="shared" si="133"/>
        <v>109.45</v>
      </c>
      <c r="Q1464" t="s">
        <v>8312</v>
      </c>
      <c r="R1464" t="s">
        <v>8313</v>
      </c>
      <c r="S1464" s="14">
        <f t="shared" si="134"/>
        <v>41694.84065972222</v>
      </c>
      <c r="T1464" s="14">
        <f t="shared" si="135"/>
        <v>41724.798993055556</v>
      </c>
      <c r="U1464">
        <f t="shared" si="136"/>
        <v>30</v>
      </c>
      <c r="V1464">
        <f t="shared" si="137"/>
        <v>2014</v>
      </c>
    </row>
    <row r="1465" spans="1:22" ht="60" x14ac:dyDescent="0.25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132"/>
        <v>105</v>
      </c>
      <c r="P1465">
        <f t="shared" si="133"/>
        <v>109.42</v>
      </c>
      <c r="Q1465" t="s">
        <v>8318</v>
      </c>
      <c r="R1465" t="s">
        <v>8330</v>
      </c>
      <c r="S1465" s="14">
        <f t="shared" si="134"/>
        <v>41612.10024305556</v>
      </c>
      <c r="T1465" s="14">
        <f t="shared" si="135"/>
        <v>41641.333333333336</v>
      </c>
      <c r="U1465">
        <f t="shared" si="136"/>
        <v>30</v>
      </c>
      <c r="V1465">
        <f t="shared" si="137"/>
        <v>2013</v>
      </c>
    </row>
    <row r="1466" spans="1:22" ht="60" x14ac:dyDescent="0.25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132"/>
        <v>105</v>
      </c>
      <c r="P1466">
        <f t="shared" si="133"/>
        <v>346.13</v>
      </c>
      <c r="Q1466" t="s">
        <v>8308</v>
      </c>
      <c r="R1466" t="s">
        <v>8309</v>
      </c>
      <c r="S1466" s="14">
        <f t="shared" si="134"/>
        <v>42633.841608796298</v>
      </c>
      <c r="T1466" s="14">
        <f t="shared" si="135"/>
        <v>42663.841608796298</v>
      </c>
      <c r="U1466">
        <f t="shared" si="136"/>
        <v>30</v>
      </c>
      <c r="V1466">
        <f t="shared" si="137"/>
        <v>2016</v>
      </c>
    </row>
    <row r="1467" spans="1:22" ht="60" x14ac:dyDescent="0.25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132"/>
        <v>105</v>
      </c>
      <c r="P1467">
        <f t="shared" si="133"/>
        <v>118.7</v>
      </c>
      <c r="Q1467" t="s">
        <v>8312</v>
      </c>
      <c r="R1467" t="s">
        <v>8320</v>
      </c>
      <c r="S1467" s="14">
        <f t="shared" si="134"/>
        <v>41023.782037037039</v>
      </c>
      <c r="T1467" s="14">
        <f t="shared" si="135"/>
        <v>41053.782037037039</v>
      </c>
      <c r="U1467">
        <f t="shared" si="136"/>
        <v>30</v>
      </c>
      <c r="V1467">
        <f t="shared" si="137"/>
        <v>2012</v>
      </c>
    </row>
    <row r="1468" spans="1:22" ht="45" x14ac:dyDescent="0.25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132"/>
        <v>105</v>
      </c>
      <c r="P1468">
        <f t="shared" si="133"/>
        <v>104.31</v>
      </c>
      <c r="Q1468" t="s">
        <v>8318</v>
      </c>
      <c r="R1468" t="s">
        <v>8330</v>
      </c>
      <c r="S1468" s="14">
        <f t="shared" si="134"/>
        <v>41085.698113425926</v>
      </c>
      <c r="T1468" s="14">
        <f t="shared" si="135"/>
        <v>41120.208333333336</v>
      </c>
      <c r="U1468">
        <f t="shared" si="136"/>
        <v>35</v>
      </c>
      <c r="V1468">
        <f t="shared" si="137"/>
        <v>2012</v>
      </c>
    </row>
    <row r="1469" spans="1:22" ht="45" x14ac:dyDescent="0.25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132"/>
        <v>105</v>
      </c>
      <c r="P1469">
        <f t="shared" si="133"/>
        <v>84.02</v>
      </c>
      <c r="Q1469" t="s">
        <v>8318</v>
      </c>
      <c r="R1469" t="s">
        <v>8330</v>
      </c>
      <c r="S1469" s="14">
        <f t="shared" si="134"/>
        <v>41935.070486111108</v>
      </c>
      <c r="T1469" s="14">
        <f t="shared" si="135"/>
        <v>41957.216666666667</v>
      </c>
      <c r="U1469">
        <f t="shared" si="136"/>
        <v>23</v>
      </c>
      <c r="V1469">
        <f t="shared" si="137"/>
        <v>2014</v>
      </c>
    </row>
    <row r="1470" spans="1:22" ht="60" x14ac:dyDescent="0.25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132"/>
        <v>105</v>
      </c>
      <c r="P1470">
        <f t="shared" si="133"/>
        <v>61.56</v>
      </c>
      <c r="Q1470" t="s">
        <v>8323</v>
      </c>
      <c r="R1470" t="s">
        <v>8324</v>
      </c>
      <c r="S1470" s="14">
        <f t="shared" si="134"/>
        <v>42741.599664351852</v>
      </c>
      <c r="T1470" s="14">
        <f t="shared" si="135"/>
        <v>42772.599664351852</v>
      </c>
      <c r="U1470">
        <f t="shared" si="136"/>
        <v>31</v>
      </c>
      <c r="V1470">
        <f t="shared" si="137"/>
        <v>2017</v>
      </c>
    </row>
    <row r="1471" spans="1:22" ht="60" x14ac:dyDescent="0.25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132"/>
        <v>105</v>
      </c>
      <c r="P1471">
        <f t="shared" si="133"/>
        <v>373.56</v>
      </c>
      <c r="Q1471" t="s">
        <v>8308</v>
      </c>
      <c r="R1471" t="s">
        <v>8335</v>
      </c>
      <c r="S1471" s="14">
        <f t="shared" si="134"/>
        <v>42222.622766203705</v>
      </c>
      <c r="T1471" s="14">
        <f t="shared" si="135"/>
        <v>42251.625</v>
      </c>
      <c r="U1471">
        <f t="shared" si="136"/>
        <v>30</v>
      </c>
      <c r="V1471">
        <f t="shared" si="137"/>
        <v>2015</v>
      </c>
    </row>
    <row r="1472" spans="1:22" ht="60" x14ac:dyDescent="0.25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132"/>
        <v>105</v>
      </c>
      <c r="P1472">
        <f t="shared" si="133"/>
        <v>80.2</v>
      </c>
      <c r="Q1472" t="s">
        <v>8318</v>
      </c>
      <c r="R1472" t="s">
        <v>8330</v>
      </c>
      <c r="S1472" s="14">
        <f t="shared" si="134"/>
        <v>40357.227939814817</v>
      </c>
      <c r="T1472" s="14">
        <f t="shared" si="135"/>
        <v>40401.665972222225</v>
      </c>
      <c r="U1472">
        <f t="shared" si="136"/>
        <v>45</v>
      </c>
      <c r="V1472">
        <f t="shared" si="137"/>
        <v>2010</v>
      </c>
    </row>
    <row r="1473" spans="1:22" ht="30" x14ac:dyDescent="0.25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132"/>
        <v>105</v>
      </c>
      <c r="P1473">
        <f t="shared" si="133"/>
        <v>205.3</v>
      </c>
      <c r="Q1473" t="s">
        <v>8308</v>
      </c>
      <c r="R1473" t="s">
        <v>8317</v>
      </c>
      <c r="S1473" s="14">
        <f t="shared" si="134"/>
        <v>42279.792372685188</v>
      </c>
      <c r="T1473" s="14">
        <f t="shared" si="135"/>
        <v>42339.834039351852</v>
      </c>
      <c r="U1473">
        <f t="shared" si="136"/>
        <v>61</v>
      </c>
      <c r="V1473">
        <f t="shared" si="137"/>
        <v>2015</v>
      </c>
    </row>
    <row r="1474" spans="1:22" ht="60" x14ac:dyDescent="0.25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138">ROUND(E1474/D1474*100,0)</f>
        <v>105</v>
      </c>
      <c r="P1474">
        <f t="shared" si="133"/>
        <v>63.23</v>
      </c>
      <c r="Q1474" t="s">
        <v>8315</v>
      </c>
      <c r="R1474" t="s">
        <v>8328</v>
      </c>
      <c r="S1474" s="14">
        <f t="shared" si="134"/>
        <v>42724.665173611109</v>
      </c>
      <c r="T1474" s="14">
        <f t="shared" si="135"/>
        <v>42754.665173611109</v>
      </c>
      <c r="U1474">
        <f t="shared" si="136"/>
        <v>30</v>
      </c>
      <c r="V1474">
        <f t="shared" si="137"/>
        <v>2016</v>
      </c>
    </row>
    <row r="1475" spans="1:22" ht="60" x14ac:dyDescent="0.25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138"/>
        <v>105</v>
      </c>
      <c r="P1475">
        <f t="shared" ref="P1475:P1538" si="139">IFERROR(ROUND(E1475/L1475,2),0)</f>
        <v>67.77</v>
      </c>
      <c r="Q1475" t="s">
        <v>8318</v>
      </c>
      <c r="R1475" t="s">
        <v>8330</v>
      </c>
      <c r="S1475" s="14">
        <f t="shared" ref="S1475:S1538" si="140">+(((J1475/60)/60)/24)+DATE(1970,1,1)</f>
        <v>41550.456412037034</v>
      </c>
      <c r="T1475" s="14">
        <f t="shared" ref="T1475:T1538" si="141">+(((I1475/60)/60)/24)+DATE(1970,1,1)</f>
        <v>41580.456412037034</v>
      </c>
      <c r="U1475">
        <f t="shared" ref="U1475:U1538" si="142">CEILING(T1475-S1475,1)</f>
        <v>30</v>
      </c>
      <c r="V1475">
        <f t="shared" ref="V1475:V1538" si="143">YEAR(S1475)</f>
        <v>2013</v>
      </c>
    </row>
    <row r="1476" spans="1:22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38"/>
        <v>105</v>
      </c>
      <c r="P1476">
        <f t="shared" si="139"/>
        <v>327.08</v>
      </c>
      <c r="Q1476" t="s">
        <v>8315</v>
      </c>
      <c r="R1476" t="s">
        <v>8316</v>
      </c>
      <c r="S1476" s="14">
        <f t="shared" si="140"/>
        <v>42270.810995370368</v>
      </c>
      <c r="T1476" s="14">
        <f t="shared" si="141"/>
        <v>42309.958333333328</v>
      </c>
      <c r="U1476">
        <f t="shared" si="142"/>
        <v>40</v>
      </c>
      <c r="V1476">
        <f t="shared" si="143"/>
        <v>2015</v>
      </c>
    </row>
    <row r="1477" spans="1:22" ht="45" x14ac:dyDescent="0.25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138"/>
        <v>105</v>
      </c>
      <c r="P1477">
        <f t="shared" si="139"/>
        <v>89.59</v>
      </c>
      <c r="Q1477" t="s">
        <v>8315</v>
      </c>
      <c r="R1477" t="s">
        <v>8316</v>
      </c>
      <c r="S1477" s="14">
        <f t="shared" si="140"/>
        <v>42696.624444444446</v>
      </c>
      <c r="T1477" s="14">
        <f t="shared" si="141"/>
        <v>42726.624444444446</v>
      </c>
      <c r="U1477">
        <f t="shared" si="142"/>
        <v>30</v>
      </c>
      <c r="V1477">
        <f t="shared" si="143"/>
        <v>2016</v>
      </c>
    </row>
    <row r="1478" spans="1:22" ht="45" x14ac:dyDescent="0.25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138"/>
        <v>105</v>
      </c>
      <c r="P1478">
        <f t="shared" si="139"/>
        <v>78.66</v>
      </c>
      <c r="Q1478" t="s">
        <v>8318</v>
      </c>
      <c r="R1478" t="s">
        <v>8330</v>
      </c>
      <c r="S1478" s="14">
        <f t="shared" si="140"/>
        <v>41079.877442129626</v>
      </c>
      <c r="T1478" s="14">
        <f t="shared" si="141"/>
        <v>41109.877442129626</v>
      </c>
      <c r="U1478">
        <f t="shared" si="142"/>
        <v>30</v>
      </c>
      <c r="V1478">
        <f t="shared" si="143"/>
        <v>2012</v>
      </c>
    </row>
    <row r="1479" spans="1:22" ht="60" x14ac:dyDescent="0.25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138"/>
        <v>105</v>
      </c>
      <c r="P1479">
        <f t="shared" si="139"/>
        <v>118.74</v>
      </c>
      <c r="Q1479" t="s">
        <v>8323</v>
      </c>
      <c r="R1479" t="s">
        <v>8324</v>
      </c>
      <c r="S1479" s="14">
        <f t="shared" si="140"/>
        <v>42130.865150462967</v>
      </c>
      <c r="T1479" s="14">
        <f t="shared" si="141"/>
        <v>42163.166666666672</v>
      </c>
      <c r="U1479">
        <f t="shared" si="142"/>
        <v>33</v>
      </c>
      <c r="V1479">
        <f t="shared" si="143"/>
        <v>2015</v>
      </c>
    </row>
    <row r="1480" spans="1:22" ht="60" x14ac:dyDescent="0.25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138"/>
        <v>105</v>
      </c>
      <c r="P1480">
        <f t="shared" si="139"/>
        <v>56.07</v>
      </c>
      <c r="Q1480" t="s">
        <v>8315</v>
      </c>
      <c r="R1480" t="s">
        <v>8316</v>
      </c>
      <c r="S1480" s="14">
        <f t="shared" si="140"/>
        <v>42037.938206018516</v>
      </c>
      <c r="T1480" s="14">
        <f t="shared" si="141"/>
        <v>42068.166666666672</v>
      </c>
      <c r="U1480">
        <f t="shared" si="142"/>
        <v>31</v>
      </c>
      <c r="V1480">
        <f t="shared" si="143"/>
        <v>2015</v>
      </c>
    </row>
    <row r="1481" spans="1:22" ht="45" x14ac:dyDescent="0.25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138"/>
        <v>105</v>
      </c>
      <c r="P1481">
        <f t="shared" si="139"/>
        <v>201.94</v>
      </c>
      <c r="Q1481" t="s">
        <v>8312</v>
      </c>
      <c r="R1481" t="s">
        <v>8313</v>
      </c>
      <c r="S1481" s="14">
        <f t="shared" si="140"/>
        <v>42704.95177083333</v>
      </c>
      <c r="T1481" s="14">
        <f t="shared" si="141"/>
        <v>42734.95177083333</v>
      </c>
      <c r="U1481">
        <f t="shared" si="142"/>
        <v>30</v>
      </c>
      <c r="V1481">
        <f t="shared" si="143"/>
        <v>2016</v>
      </c>
    </row>
    <row r="1482" spans="1:22" ht="60" x14ac:dyDescent="0.25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138"/>
        <v>105</v>
      </c>
      <c r="P1482">
        <f t="shared" si="139"/>
        <v>59.41</v>
      </c>
      <c r="Q1482" t="s">
        <v>8323</v>
      </c>
      <c r="R1482" t="s">
        <v>8324</v>
      </c>
      <c r="S1482" s="14">
        <f t="shared" si="140"/>
        <v>42292.435532407413</v>
      </c>
      <c r="T1482" s="14">
        <f t="shared" si="141"/>
        <v>42321.625</v>
      </c>
      <c r="U1482">
        <f t="shared" si="142"/>
        <v>30</v>
      </c>
      <c r="V1482">
        <f t="shared" si="143"/>
        <v>2015</v>
      </c>
    </row>
    <row r="1483" spans="1:22" ht="60" x14ac:dyDescent="0.25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138"/>
        <v>105</v>
      </c>
      <c r="P1483">
        <f t="shared" si="139"/>
        <v>158.96</v>
      </c>
      <c r="Q1483" t="s">
        <v>8312</v>
      </c>
      <c r="R1483" t="s">
        <v>8313</v>
      </c>
      <c r="S1483" s="14">
        <f t="shared" si="140"/>
        <v>40736.115011574075</v>
      </c>
      <c r="T1483" s="14">
        <f t="shared" si="141"/>
        <v>40791.712500000001</v>
      </c>
      <c r="U1483">
        <f t="shared" si="142"/>
        <v>56</v>
      </c>
      <c r="V1483">
        <f t="shared" si="143"/>
        <v>2011</v>
      </c>
    </row>
    <row r="1484" spans="1:22" ht="60" x14ac:dyDescent="0.25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138"/>
        <v>105</v>
      </c>
      <c r="P1484">
        <f t="shared" si="139"/>
        <v>51.63</v>
      </c>
      <c r="Q1484" t="s">
        <v>8321</v>
      </c>
      <c r="R1484" t="s">
        <v>8331</v>
      </c>
      <c r="S1484" s="14">
        <f t="shared" si="140"/>
        <v>40694.638460648144</v>
      </c>
      <c r="T1484" s="14">
        <f t="shared" si="141"/>
        <v>40724.638460648144</v>
      </c>
      <c r="U1484">
        <f t="shared" si="142"/>
        <v>30</v>
      </c>
      <c r="V1484">
        <f t="shared" si="143"/>
        <v>2011</v>
      </c>
    </row>
    <row r="1485" spans="1:22" ht="45" x14ac:dyDescent="0.25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138"/>
        <v>105</v>
      </c>
      <c r="P1485">
        <f t="shared" si="139"/>
        <v>98.2</v>
      </c>
      <c r="Q1485" t="s">
        <v>8315</v>
      </c>
      <c r="R1485" t="s">
        <v>8316</v>
      </c>
      <c r="S1485" s="14">
        <f t="shared" si="140"/>
        <v>41982.887280092589</v>
      </c>
      <c r="T1485" s="14">
        <f t="shared" si="141"/>
        <v>42012.887280092589</v>
      </c>
      <c r="U1485">
        <f t="shared" si="142"/>
        <v>30</v>
      </c>
      <c r="V1485">
        <f t="shared" si="143"/>
        <v>2014</v>
      </c>
    </row>
    <row r="1486" spans="1:22" ht="30" x14ac:dyDescent="0.25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138"/>
        <v>105</v>
      </c>
      <c r="P1486">
        <f t="shared" si="139"/>
        <v>68.599999999999994</v>
      </c>
      <c r="Q1486" t="s">
        <v>8312</v>
      </c>
      <c r="R1486" t="s">
        <v>8329</v>
      </c>
      <c r="S1486" s="14">
        <f t="shared" si="140"/>
        <v>41870.86546296296</v>
      </c>
      <c r="T1486" s="14">
        <f t="shared" si="141"/>
        <v>41905.86546296296</v>
      </c>
      <c r="U1486">
        <f t="shared" si="142"/>
        <v>35</v>
      </c>
      <c r="V1486">
        <f t="shared" si="143"/>
        <v>2014</v>
      </c>
    </row>
    <row r="1487" spans="1:22" ht="60" x14ac:dyDescent="0.25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138"/>
        <v>105</v>
      </c>
      <c r="P1487">
        <f t="shared" si="139"/>
        <v>65.58</v>
      </c>
      <c r="Q1487" t="s">
        <v>8315</v>
      </c>
      <c r="R1487" t="s">
        <v>8316</v>
      </c>
      <c r="S1487" s="14">
        <f t="shared" si="140"/>
        <v>42145.746689814812</v>
      </c>
      <c r="T1487" s="14">
        <f t="shared" si="141"/>
        <v>42175.746689814812</v>
      </c>
      <c r="U1487">
        <f t="shared" si="142"/>
        <v>30</v>
      </c>
      <c r="V1487">
        <f t="shared" si="143"/>
        <v>2015</v>
      </c>
    </row>
    <row r="1488" spans="1:22" ht="60" x14ac:dyDescent="0.25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138"/>
        <v>105</v>
      </c>
      <c r="P1488">
        <f t="shared" si="139"/>
        <v>107.57</v>
      </c>
      <c r="Q1488" t="s">
        <v>8315</v>
      </c>
      <c r="R1488" t="s">
        <v>8316</v>
      </c>
      <c r="S1488" s="14">
        <f t="shared" si="140"/>
        <v>42151.069606481484</v>
      </c>
      <c r="T1488" s="14">
        <f t="shared" si="141"/>
        <v>42172.069606481484</v>
      </c>
      <c r="U1488">
        <f t="shared" si="142"/>
        <v>21</v>
      </c>
      <c r="V1488">
        <f t="shared" si="143"/>
        <v>2015</v>
      </c>
    </row>
    <row r="1489" spans="1:22" ht="45" x14ac:dyDescent="0.25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138"/>
        <v>105</v>
      </c>
      <c r="P1489">
        <f t="shared" si="139"/>
        <v>75.19</v>
      </c>
      <c r="Q1489" t="s">
        <v>8318</v>
      </c>
      <c r="R1489" t="s">
        <v>8330</v>
      </c>
      <c r="S1489" s="14">
        <f t="shared" si="140"/>
        <v>40718.310659722221</v>
      </c>
      <c r="T1489" s="14">
        <f t="shared" si="141"/>
        <v>40765.297222222223</v>
      </c>
      <c r="U1489">
        <f t="shared" si="142"/>
        <v>47</v>
      </c>
      <c r="V1489">
        <f t="shared" si="143"/>
        <v>2011</v>
      </c>
    </row>
    <row r="1490" spans="1:22" ht="60" x14ac:dyDescent="0.25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138"/>
        <v>105</v>
      </c>
      <c r="P1490">
        <f t="shared" si="139"/>
        <v>64.16</v>
      </c>
      <c r="Q1490" t="s">
        <v>8315</v>
      </c>
      <c r="R1490" t="s">
        <v>8316</v>
      </c>
      <c r="S1490" s="14">
        <f t="shared" si="140"/>
        <v>41809.12300925926</v>
      </c>
      <c r="T1490" s="14">
        <f t="shared" si="141"/>
        <v>41831.677083333336</v>
      </c>
      <c r="U1490">
        <f t="shared" si="142"/>
        <v>23</v>
      </c>
      <c r="V1490">
        <f t="shared" si="143"/>
        <v>2014</v>
      </c>
    </row>
    <row r="1491" spans="1:22" ht="60" x14ac:dyDescent="0.25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138"/>
        <v>105</v>
      </c>
      <c r="P1491">
        <f t="shared" si="139"/>
        <v>122.33</v>
      </c>
      <c r="Q1491" t="s">
        <v>8318</v>
      </c>
      <c r="R1491" t="s">
        <v>8319</v>
      </c>
      <c r="S1491" s="14">
        <f t="shared" si="140"/>
        <v>42721.198877314819</v>
      </c>
      <c r="T1491" s="14">
        <f t="shared" si="141"/>
        <v>42767.333333333328</v>
      </c>
      <c r="U1491">
        <f t="shared" si="142"/>
        <v>47</v>
      </c>
      <c r="V1491">
        <f t="shared" si="143"/>
        <v>2016</v>
      </c>
    </row>
    <row r="1492" spans="1:22" ht="60" x14ac:dyDescent="0.25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138"/>
        <v>105</v>
      </c>
      <c r="P1492">
        <f t="shared" si="139"/>
        <v>50.38</v>
      </c>
      <c r="Q1492" t="s">
        <v>8315</v>
      </c>
      <c r="R1492" t="s">
        <v>8316</v>
      </c>
      <c r="S1492" s="14">
        <f t="shared" si="140"/>
        <v>42139.525567129633</v>
      </c>
      <c r="T1492" s="14">
        <f t="shared" si="141"/>
        <v>42169.525567129633</v>
      </c>
      <c r="U1492">
        <f t="shared" si="142"/>
        <v>30</v>
      </c>
      <c r="V1492">
        <f t="shared" si="143"/>
        <v>2015</v>
      </c>
    </row>
    <row r="1493" spans="1:22" ht="45" x14ac:dyDescent="0.25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138"/>
        <v>105</v>
      </c>
      <c r="P1493">
        <f t="shared" si="139"/>
        <v>113.83</v>
      </c>
      <c r="Q1493" t="s">
        <v>8312</v>
      </c>
      <c r="R1493" t="s">
        <v>8320</v>
      </c>
      <c r="S1493" s="14">
        <f t="shared" si="140"/>
        <v>41039.409456018519</v>
      </c>
      <c r="T1493" s="14">
        <f t="shared" si="141"/>
        <v>41069.409456018519</v>
      </c>
      <c r="U1493">
        <f t="shared" si="142"/>
        <v>30</v>
      </c>
      <c r="V1493">
        <f t="shared" si="143"/>
        <v>2012</v>
      </c>
    </row>
    <row r="1494" spans="1:22" ht="60" x14ac:dyDescent="0.25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138"/>
        <v>105</v>
      </c>
      <c r="P1494">
        <f t="shared" si="139"/>
        <v>35.61</v>
      </c>
      <c r="Q1494" t="s">
        <v>8312</v>
      </c>
      <c r="R1494" t="s">
        <v>8329</v>
      </c>
      <c r="S1494" s="14">
        <f t="shared" si="140"/>
        <v>40458.815625000003</v>
      </c>
      <c r="T1494" s="14">
        <f t="shared" si="141"/>
        <v>40521.207638888889</v>
      </c>
      <c r="U1494">
        <f t="shared" si="142"/>
        <v>63</v>
      </c>
      <c r="V1494">
        <f t="shared" si="143"/>
        <v>2010</v>
      </c>
    </row>
    <row r="1495" spans="1:22" ht="45" x14ac:dyDescent="0.25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138"/>
        <v>105</v>
      </c>
      <c r="P1495">
        <f t="shared" si="139"/>
        <v>36.86</v>
      </c>
      <c r="Q1495" t="s">
        <v>8315</v>
      </c>
      <c r="R1495" t="s">
        <v>8316</v>
      </c>
      <c r="S1495" s="14">
        <f t="shared" si="140"/>
        <v>42558.189432870371</v>
      </c>
      <c r="T1495" s="14">
        <f t="shared" si="141"/>
        <v>42587.875</v>
      </c>
      <c r="U1495">
        <f t="shared" si="142"/>
        <v>30</v>
      </c>
      <c r="V1495">
        <f t="shared" si="143"/>
        <v>2016</v>
      </c>
    </row>
    <row r="1496" spans="1:22" ht="60" x14ac:dyDescent="0.25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138"/>
        <v>105</v>
      </c>
      <c r="P1496">
        <f t="shared" si="139"/>
        <v>93.43</v>
      </c>
      <c r="Q1496" t="s">
        <v>8315</v>
      </c>
      <c r="R1496" t="s">
        <v>8316</v>
      </c>
      <c r="S1496" s="14">
        <f t="shared" si="140"/>
        <v>42646.092812499999</v>
      </c>
      <c r="T1496" s="14">
        <f t="shared" si="141"/>
        <v>42675.207638888889</v>
      </c>
      <c r="U1496">
        <f t="shared" si="142"/>
        <v>30</v>
      </c>
      <c r="V1496">
        <f t="shared" si="143"/>
        <v>2016</v>
      </c>
    </row>
    <row r="1497" spans="1:22" ht="60" x14ac:dyDescent="0.25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138"/>
        <v>105</v>
      </c>
      <c r="P1497">
        <f t="shared" si="139"/>
        <v>80.400000000000006</v>
      </c>
      <c r="Q1497" t="s">
        <v>8315</v>
      </c>
      <c r="R1497" t="s">
        <v>8316</v>
      </c>
      <c r="S1497" s="14">
        <f t="shared" si="140"/>
        <v>42248.697754629626</v>
      </c>
      <c r="T1497" s="14">
        <f t="shared" si="141"/>
        <v>42283.697754629626</v>
      </c>
      <c r="U1497">
        <f t="shared" si="142"/>
        <v>35</v>
      </c>
      <c r="V1497">
        <f t="shared" si="143"/>
        <v>2015</v>
      </c>
    </row>
    <row r="1498" spans="1:22" ht="60" x14ac:dyDescent="0.25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138"/>
        <v>105</v>
      </c>
      <c r="P1498">
        <f t="shared" si="139"/>
        <v>136</v>
      </c>
      <c r="Q1498" t="s">
        <v>8315</v>
      </c>
      <c r="R1498" t="s">
        <v>8316</v>
      </c>
      <c r="S1498" s="14">
        <f t="shared" si="140"/>
        <v>42430.839398148149</v>
      </c>
      <c r="T1498" s="14">
        <f t="shared" si="141"/>
        <v>42445.165972222225</v>
      </c>
      <c r="U1498">
        <f t="shared" si="142"/>
        <v>15</v>
      </c>
      <c r="V1498">
        <f t="shared" si="143"/>
        <v>2016</v>
      </c>
    </row>
    <row r="1499" spans="1:22" ht="30" x14ac:dyDescent="0.25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138"/>
        <v>105</v>
      </c>
      <c r="P1499">
        <f t="shared" si="139"/>
        <v>73.77</v>
      </c>
      <c r="Q1499" t="s">
        <v>8312</v>
      </c>
      <c r="R1499" t="s">
        <v>8313</v>
      </c>
      <c r="S1499" s="14">
        <f t="shared" si="140"/>
        <v>42759.628599537042</v>
      </c>
      <c r="T1499" s="14">
        <f t="shared" si="141"/>
        <v>42795.083333333328</v>
      </c>
      <c r="U1499">
        <f t="shared" si="142"/>
        <v>36</v>
      </c>
      <c r="V1499">
        <f t="shared" si="143"/>
        <v>2017</v>
      </c>
    </row>
    <row r="1500" spans="1:22" ht="45" x14ac:dyDescent="0.25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138"/>
        <v>105</v>
      </c>
      <c r="P1500">
        <f t="shared" si="139"/>
        <v>42.72</v>
      </c>
      <c r="Q1500" t="s">
        <v>8312</v>
      </c>
      <c r="R1500" t="s">
        <v>8333</v>
      </c>
      <c r="S1500" s="14">
        <f t="shared" si="140"/>
        <v>42128.820231481484</v>
      </c>
      <c r="T1500" s="14">
        <f t="shared" si="141"/>
        <v>42159</v>
      </c>
      <c r="U1500">
        <f t="shared" si="142"/>
        <v>31</v>
      </c>
      <c r="V1500">
        <f t="shared" si="143"/>
        <v>2015</v>
      </c>
    </row>
    <row r="1501" spans="1:22" ht="45" x14ac:dyDescent="0.25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138"/>
        <v>105</v>
      </c>
      <c r="P1501">
        <f t="shared" si="139"/>
        <v>114.29</v>
      </c>
      <c r="Q1501" t="s">
        <v>8315</v>
      </c>
      <c r="R1501" t="s">
        <v>8316</v>
      </c>
      <c r="S1501" s="14">
        <f t="shared" si="140"/>
        <v>42268.009224537032</v>
      </c>
      <c r="T1501" s="14">
        <f t="shared" si="141"/>
        <v>42303.009224537032</v>
      </c>
      <c r="U1501">
        <f t="shared" si="142"/>
        <v>35</v>
      </c>
      <c r="V1501">
        <f t="shared" si="143"/>
        <v>2015</v>
      </c>
    </row>
    <row r="1502" spans="1:22" ht="30" x14ac:dyDescent="0.25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138"/>
        <v>105</v>
      </c>
      <c r="P1502">
        <f t="shared" si="139"/>
        <v>59.26</v>
      </c>
      <c r="Q1502" t="s">
        <v>8312</v>
      </c>
      <c r="R1502" t="s">
        <v>8333</v>
      </c>
      <c r="S1502" s="14">
        <f t="shared" si="140"/>
        <v>42656.805497685185</v>
      </c>
      <c r="T1502" s="14">
        <f t="shared" si="141"/>
        <v>42667.875</v>
      </c>
      <c r="U1502">
        <f t="shared" si="142"/>
        <v>12</v>
      </c>
      <c r="V1502">
        <f t="shared" si="143"/>
        <v>2016</v>
      </c>
    </row>
    <row r="1503" spans="1:22" ht="60" x14ac:dyDescent="0.25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138"/>
        <v>105</v>
      </c>
      <c r="P1503">
        <f t="shared" si="139"/>
        <v>32.97</v>
      </c>
      <c r="Q1503" t="s">
        <v>8315</v>
      </c>
      <c r="R1503" t="s">
        <v>8316</v>
      </c>
      <c r="S1503" s="14">
        <f t="shared" si="140"/>
        <v>42148.676851851851</v>
      </c>
      <c r="T1503" s="14">
        <f t="shared" si="141"/>
        <v>42170.676851851851</v>
      </c>
      <c r="U1503">
        <f t="shared" si="142"/>
        <v>22</v>
      </c>
      <c r="V1503">
        <f t="shared" si="143"/>
        <v>2015</v>
      </c>
    </row>
    <row r="1504" spans="1:22" ht="60" x14ac:dyDescent="0.25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138"/>
        <v>105</v>
      </c>
      <c r="P1504">
        <f t="shared" si="139"/>
        <v>79.540000000000006</v>
      </c>
      <c r="Q1504" t="s">
        <v>8315</v>
      </c>
      <c r="R1504" t="s">
        <v>8316</v>
      </c>
      <c r="S1504" s="14">
        <f t="shared" si="140"/>
        <v>42341.180636574078</v>
      </c>
      <c r="T1504" s="14">
        <f t="shared" si="141"/>
        <v>42373.180636574078</v>
      </c>
      <c r="U1504">
        <f t="shared" si="142"/>
        <v>32</v>
      </c>
      <c r="V1504">
        <f t="shared" si="143"/>
        <v>2015</v>
      </c>
    </row>
    <row r="1505" spans="1:22" ht="30" x14ac:dyDescent="0.25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138"/>
        <v>105</v>
      </c>
      <c r="P1505">
        <f t="shared" si="139"/>
        <v>86.23</v>
      </c>
      <c r="Q1505" t="s">
        <v>8315</v>
      </c>
      <c r="R1505" t="s">
        <v>8316</v>
      </c>
      <c r="S1505" s="14">
        <f t="shared" si="140"/>
        <v>42165.993125000001</v>
      </c>
      <c r="T1505" s="14">
        <f t="shared" si="141"/>
        <v>42187.993125000001</v>
      </c>
      <c r="U1505">
        <f t="shared" si="142"/>
        <v>22</v>
      </c>
      <c r="V1505">
        <f t="shared" si="143"/>
        <v>2015</v>
      </c>
    </row>
    <row r="1506" spans="1:22" ht="60" x14ac:dyDescent="0.25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138"/>
        <v>105</v>
      </c>
      <c r="P1506">
        <f t="shared" si="139"/>
        <v>91.84</v>
      </c>
      <c r="Q1506" t="s">
        <v>8318</v>
      </c>
      <c r="R1506" t="s">
        <v>8319</v>
      </c>
      <c r="S1506" s="14">
        <f t="shared" si="140"/>
        <v>40739.069282407407</v>
      </c>
      <c r="T1506" s="14">
        <f t="shared" si="141"/>
        <v>40768.958333333336</v>
      </c>
      <c r="U1506">
        <f t="shared" si="142"/>
        <v>30</v>
      </c>
      <c r="V1506">
        <f t="shared" si="143"/>
        <v>2011</v>
      </c>
    </row>
    <row r="1507" spans="1:22" ht="45" x14ac:dyDescent="0.25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138"/>
        <v>105</v>
      </c>
      <c r="P1507">
        <f t="shared" si="139"/>
        <v>61.1</v>
      </c>
      <c r="Q1507" t="s">
        <v>8312</v>
      </c>
      <c r="R1507" t="s">
        <v>8329</v>
      </c>
      <c r="S1507" s="14">
        <f t="shared" si="140"/>
        <v>41913.328356481477</v>
      </c>
      <c r="T1507" s="14">
        <f t="shared" si="141"/>
        <v>41946.370023148149</v>
      </c>
      <c r="U1507">
        <f t="shared" si="142"/>
        <v>34</v>
      </c>
      <c r="V1507">
        <f t="shared" si="143"/>
        <v>2014</v>
      </c>
    </row>
    <row r="1508" spans="1:22" ht="60" x14ac:dyDescent="0.25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138"/>
        <v>105</v>
      </c>
      <c r="P1508">
        <f t="shared" si="139"/>
        <v>85.74</v>
      </c>
      <c r="Q1508" t="s">
        <v>8315</v>
      </c>
      <c r="R1508" t="s">
        <v>8336</v>
      </c>
      <c r="S1508" s="14">
        <f t="shared" si="140"/>
        <v>42025.164780092593</v>
      </c>
      <c r="T1508" s="14">
        <f t="shared" si="141"/>
        <v>42056.458333333328</v>
      </c>
      <c r="U1508">
        <f t="shared" si="142"/>
        <v>32</v>
      </c>
      <c r="V1508">
        <f t="shared" si="143"/>
        <v>2015</v>
      </c>
    </row>
    <row r="1509" spans="1:22" ht="60" x14ac:dyDescent="0.25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138"/>
        <v>105</v>
      </c>
      <c r="P1509">
        <f t="shared" si="139"/>
        <v>47.88</v>
      </c>
      <c r="Q1509" t="s">
        <v>8315</v>
      </c>
      <c r="R1509" t="s">
        <v>8316</v>
      </c>
      <c r="S1509" s="14">
        <f t="shared" si="140"/>
        <v>42016.938692129625</v>
      </c>
      <c r="T1509" s="14">
        <f t="shared" si="141"/>
        <v>42046.938692129625</v>
      </c>
      <c r="U1509">
        <f t="shared" si="142"/>
        <v>30</v>
      </c>
      <c r="V1509">
        <f t="shared" si="143"/>
        <v>2015</v>
      </c>
    </row>
    <row r="1510" spans="1:22" ht="45" x14ac:dyDescent="0.25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138"/>
        <v>105</v>
      </c>
      <c r="P1510">
        <f t="shared" si="139"/>
        <v>58.33</v>
      </c>
      <c r="Q1510" t="s">
        <v>8312</v>
      </c>
      <c r="R1510" t="s">
        <v>8313</v>
      </c>
      <c r="S1510" s="14">
        <f t="shared" si="140"/>
        <v>40690.823055555556</v>
      </c>
      <c r="T1510" s="14">
        <f t="shared" si="141"/>
        <v>40740.958333333336</v>
      </c>
      <c r="U1510">
        <f t="shared" si="142"/>
        <v>51</v>
      </c>
      <c r="V1510">
        <f t="shared" si="143"/>
        <v>2011</v>
      </c>
    </row>
    <row r="1511" spans="1:22" ht="75" x14ac:dyDescent="0.25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138"/>
        <v>105</v>
      </c>
      <c r="P1511">
        <f t="shared" si="139"/>
        <v>80.72</v>
      </c>
      <c r="Q1511" t="s">
        <v>8315</v>
      </c>
      <c r="R1511" t="s">
        <v>8316</v>
      </c>
      <c r="S1511" s="14">
        <f t="shared" si="140"/>
        <v>42545.774189814809</v>
      </c>
      <c r="T1511" s="14">
        <f t="shared" si="141"/>
        <v>42605.774189814809</v>
      </c>
      <c r="U1511">
        <f t="shared" si="142"/>
        <v>60</v>
      </c>
      <c r="V1511">
        <f t="shared" si="143"/>
        <v>2016</v>
      </c>
    </row>
    <row r="1512" spans="1:22" ht="45" x14ac:dyDescent="0.25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138"/>
        <v>105</v>
      </c>
      <c r="P1512">
        <f t="shared" si="139"/>
        <v>48.98</v>
      </c>
      <c r="Q1512" t="s">
        <v>8315</v>
      </c>
      <c r="R1512" t="s">
        <v>8328</v>
      </c>
      <c r="S1512" s="14">
        <f t="shared" si="140"/>
        <v>42622.767476851848</v>
      </c>
      <c r="T1512" s="14">
        <f t="shared" si="141"/>
        <v>42652.767476851848</v>
      </c>
      <c r="U1512">
        <f t="shared" si="142"/>
        <v>30</v>
      </c>
      <c r="V1512">
        <f t="shared" si="143"/>
        <v>2016</v>
      </c>
    </row>
    <row r="1513" spans="1:22" ht="60" x14ac:dyDescent="0.25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138"/>
        <v>105</v>
      </c>
      <c r="P1513">
        <f t="shared" si="139"/>
        <v>40.94</v>
      </c>
      <c r="Q1513" t="s">
        <v>8315</v>
      </c>
      <c r="R1513" t="s">
        <v>8316</v>
      </c>
      <c r="S1513" s="14">
        <f t="shared" si="140"/>
        <v>42462.893495370372</v>
      </c>
      <c r="T1513" s="14">
        <f t="shared" si="141"/>
        <v>42492.893495370372</v>
      </c>
      <c r="U1513">
        <f t="shared" si="142"/>
        <v>30</v>
      </c>
      <c r="V1513">
        <f t="shared" si="143"/>
        <v>2016</v>
      </c>
    </row>
    <row r="1514" spans="1:22" ht="30" x14ac:dyDescent="0.25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138"/>
        <v>105</v>
      </c>
      <c r="P1514">
        <f t="shared" si="139"/>
        <v>32.32</v>
      </c>
      <c r="Q1514" t="s">
        <v>8312</v>
      </c>
      <c r="R1514" t="s">
        <v>8329</v>
      </c>
      <c r="S1514" s="14">
        <f t="shared" si="140"/>
        <v>40310.287673611114</v>
      </c>
      <c r="T1514" s="14">
        <f t="shared" si="141"/>
        <v>40369.916666666664</v>
      </c>
      <c r="U1514">
        <f t="shared" si="142"/>
        <v>60</v>
      </c>
      <c r="V1514">
        <f t="shared" si="143"/>
        <v>2010</v>
      </c>
    </row>
    <row r="1515" spans="1:22" ht="45" x14ac:dyDescent="0.25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138"/>
        <v>105</v>
      </c>
      <c r="P1515">
        <f t="shared" si="139"/>
        <v>104.6</v>
      </c>
      <c r="Q1515" t="s">
        <v>8318</v>
      </c>
      <c r="R1515" t="s">
        <v>8319</v>
      </c>
      <c r="S1515" s="14">
        <f t="shared" si="140"/>
        <v>40322.53938657407</v>
      </c>
      <c r="T1515" s="14">
        <f t="shared" si="141"/>
        <v>40332.070138888892</v>
      </c>
      <c r="U1515">
        <f t="shared" si="142"/>
        <v>10</v>
      </c>
      <c r="V1515">
        <f t="shared" si="143"/>
        <v>2010</v>
      </c>
    </row>
    <row r="1516" spans="1:22" ht="30" x14ac:dyDescent="0.25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138"/>
        <v>105</v>
      </c>
      <c r="P1516">
        <f t="shared" si="139"/>
        <v>70.03</v>
      </c>
      <c r="Q1516" t="s">
        <v>8315</v>
      </c>
      <c r="R1516" t="s">
        <v>8336</v>
      </c>
      <c r="S1516" s="14">
        <f t="shared" si="140"/>
        <v>41989.819212962961</v>
      </c>
      <c r="T1516" s="14">
        <f t="shared" si="141"/>
        <v>42049.819212962961</v>
      </c>
      <c r="U1516">
        <f t="shared" si="142"/>
        <v>60</v>
      </c>
      <c r="V1516">
        <f t="shared" si="143"/>
        <v>2014</v>
      </c>
    </row>
    <row r="1517" spans="1:22" ht="30" x14ac:dyDescent="0.25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138"/>
        <v>105</v>
      </c>
      <c r="P1517">
        <f t="shared" si="139"/>
        <v>123.94</v>
      </c>
      <c r="Q1517" t="s">
        <v>8315</v>
      </c>
      <c r="R1517" t="s">
        <v>8316</v>
      </c>
      <c r="S1517" s="14">
        <f t="shared" si="140"/>
        <v>42694.110185185185</v>
      </c>
      <c r="T1517" s="14">
        <f t="shared" si="141"/>
        <v>42709.041666666672</v>
      </c>
      <c r="U1517">
        <f t="shared" si="142"/>
        <v>15</v>
      </c>
      <c r="V1517">
        <f t="shared" si="143"/>
        <v>2016</v>
      </c>
    </row>
    <row r="1518" spans="1:22" ht="60" x14ac:dyDescent="0.25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138"/>
        <v>105</v>
      </c>
      <c r="P1518">
        <f t="shared" si="139"/>
        <v>28.41</v>
      </c>
      <c r="Q1518" t="s">
        <v>8315</v>
      </c>
      <c r="R1518" t="s">
        <v>8316</v>
      </c>
      <c r="S1518" s="14">
        <f t="shared" si="140"/>
        <v>41897.536134259259</v>
      </c>
      <c r="T1518" s="14">
        <f t="shared" si="141"/>
        <v>41927.536134259259</v>
      </c>
      <c r="U1518">
        <f t="shared" si="142"/>
        <v>30</v>
      </c>
      <c r="V1518">
        <f t="shared" si="143"/>
        <v>2014</v>
      </c>
    </row>
    <row r="1519" spans="1:22" ht="60" x14ac:dyDescent="0.25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138"/>
        <v>105</v>
      </c>
      <c r="P1519">
        <f t="shared" si="139"/>
        <v>42.02</v>
      </c>
      <c r="Q1519" t="s">
        <v>8312</v>
      </c>
      <c r="R1519" t="s">
        <v>8313</v>
      </c>
      <c r="S1519" s="14">
        <f t="shared" si="140"/>
        <v>41443.83452546296</v>
      </c>
      <c r="T1519" s="14">
        <f t="shared" si="141"/>
        <v>41466.83452546296</v>
      </c>
      <c r="U1519">
        <f t="shared" si="142"/>
        <v>23</v>
      </c>
      <c r="V1519">
        <f t="shared" si="143"/>
        <v>2013</v>
      </c>
    </row>
    <row r="1520" spans="1:22" ht="75" x14ac:dyDescent="0.25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138"/>
        <v>105</v>
      </c>
      <c r="P1520">
        <f t="shared" si="139"/>
        <v>150</v>
      </c>
      <c r="Q1520" t="s">
        <v>8312</v>
      </c>
      <c r="R1520" t="s">
        <v>8334</v>
      </c>
      <c r="S1520" s="14">
        <f t="shared" si="140"/>
        <v>40127.700370370374</v>
      </c>
      <c r="T1520" s="14">
        <f t="shared" si="141"/>
        <v>40179.25</v>
      </c>
      <c r="U1520">
        <f t="shared" si="142"/>
        <v>52</v>
      </c>
      <c r="V1520">
        <f t="shared" si="143"/>
        <v>2009</v>
      </c>
    </row>
    <row r="1521" spans="1:22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38"/>
        <v>105</v>
      </c>
      <c r="P1521">
        <f t="shared" si="139"/>
        <v>51.22</v>
      </c>
      <c r="Q1521" t="s">
        <v>8315</v>
      </c>
      <c r="R1521" t="s">
        <v>8316</v>
      </c>
      <c r="S1521" s="14">
        <f t="shared" si="140"/>
        <v>41946.644745370373</v>
      </c>
      <c r="T1521" s="14">
        <f t="shared" si="141"/>
        <v>41976.644745370373</v>
      </c>
      <c r="U1521">
        <f t="shared" si="142"/>
        <v>30</v>
      </c>
      <c r="V1521">
        <f t="shared" si="143"/>
        <v>2014</v>
      </c>
    </row>
    <row r="1522" spans="1:22" ht="60" x14ac:dyDescent="0.25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138"/>
        <v>105</v>
      </c>
      <c r="P1522">
        <f t="shared" si="139"/>
        <v>55.13</v>
      </c>
      <c r="Q1522" t="s">
        <v>8315</v>
      </c>
      <c r="R1522" t="s">
        <v>8316</v>
      </c>
      <c r="S1522" s="14">
        <f t="shared" si="140"/>
        <v>41997.507905092592</v>
      </c>
      <c r="T1522" s="14">
        <f t="shared" si="141"/>
        <v>42027.507905092592</v>
      </c>
      <c r="U1522">
        <f t="shared" si="142"/>
        <v>30</v>
      </c>
      <c r="V1522">
        <f t="shared" si="143"/>
        <v>2014</v>
      </c>
    </row>
    <row r="1523" spans="1:22" ht="60" x14ac:dyDescent="0.25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138"/>
        <v>105</v>
      </c>
      <c r="P1523">
        <f t="shared" si="139"/>
        <v>63.42</v>
      </c>
      <c r="Q1523" t="s">
        <v>8315</v>
      </c>
      <c r="R1523" t="s">
        <v>8316</v>
      </c>
      <c r="S1523" s="14">
        <f t="shared" si="140"/>
        <v>42458.680925925932</v>
      </c>
      <c r="T1523" s="14">
        <f t="shared" si="141"/>
        <v>42488.680925925932</v>
      </c>
      <c r="U1523">
        <f t="shared" si="142"/>
        <v>30</v>
      </c>
      <c r="V1523">
        <f t="shared" si="143"/>
        <v>2016</v>
      </c>
    </row>
    <row r="1524" spans="1:22" ht="45" x14ac:dyDescent="0.25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138"/>
        <v>105</v>
      </c>
      <c r="P1524">
        <f t="shared" si="139"/>
        <v>58.37</v>
      </c>
      <c r="Q1524" t="s">
        <v>8312</v>
      </c>
      <c r="R1524" t="s">
        <v>8313</v>
      </c>
      <c r="S1524" s="14">
        <f t="shared" si="140"/>
        <v>41301.654340277775</v>
      </c>
      <c r="T1524" s="14">
        <f t="shared" si="141"/>
        <v>41341.654340277775</v>
      </c>
      <c r="U1524">
        <f t="shared" si="142"/>
        <v>40</v>
      </c>
      <c r="V1524">
        <f t="shared" si="143"/>
        <v>2013</v>
      </c>
    </row>
    <row r="1525" spans="1:22" ht="60" x14ac:dyDescent="0.25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138"/>
        <v>105</v>
      </c>
      <c r="P1525">
        <f t="shared" si="139"/>
        <v>58.33</v>
      </c>
      <c r="Q1525" t="s">
        <v>8312</v>
      </c>
      <c r="R1525" t="s">
        <v>8313</v>
      </c>
      <c r="S1525" s="14">
        <f t="shared" si="140"/>
        <v>41123.056273148148</v>
      </c>
      <c r="T1525" s="14">
        <f t="shared" si="141"/>
        <v>41153.056273148148</v>
      </c>
      <c r="U1525">
        <f t="shared" si="142"/>
        <v>30</v>
      </c>
      <c r="V1525">
        <f t="shared" si="143"/>
        <v>2012</v>
      </c>
    </row>
    <row r="1526" spans="1:22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38"/>
        <v>105</v>
      </c>
      <c r="P1526">
        <f t="shared" si="139"/>
        <v>54.14</v>
      </c>
      <c r="Q1526" t="s">
        <v>8315</v>
      </c>
      <c r="R1526" t="s">
        <v>8316</v>
      </c>
      <c r="S1526" s="14">
        <f t="shared" si="140"/>
        <v>42150.755312499998</v>
      </c>
      <c r="T1526" s="14">
        <f t="shared" si="141"/>
        <v>42180.755312499998</v>
      </c>
      <c r="U1526">
        <f t="shared" si="142"/>
        <v>30</v>
      </c>
      <c r="V1526">
        <f t="shared" si="143"/>
        <v>2015</v>
      </c>
    </row>
    <row r="1527" spans="1:22" ht="45" x14ac:dyDescent="0.25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138"/>
        <v>105</v>
      </c>
      <c r="P1527">
        <f t="shared" si="139"/>
        <v>27.9</v>
      </c>
      <c r="Q1527" t="s">
        <v>8318</v>
      </c>
      <c r="R1527" t="s">
        <v>8319</v>
      </c>
      <c r="S1527" s="14">
        <f t="shared" si="140"/>
        <v>41682.805902777778</v>
      </c>
      <c r="T1527" s="14">
        <f t="shared" si="141"/>
        <v>41705.805902777778</v>
      </c>
      <c r="U1527">
        <f t="shared" si="142"/>
        <v>23</v>
      </c>
      <c r="V1527">
        <f t="shared" si="143"/>
        <v>2014</v>
      </c>
    </row>
    <row r="1528" spans="1:22" ht="45" x14ac:dyDescent="0.25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138"/>
        <v>105</v>
      </c>
      <c r="P1528">
        <f t="shared" si="139"/>
        <v>47</v>
      </c>
      <c r="Q1528" t="s">
        <v>8315</v>
      </c>
      <c r="R1528" t="s">
        <v>8316</v>
      </c>
      <c r="S1528" s="14">
        <f t="shared" si="140"/>
        <v>42018.94159722222</v>
      </c>
      <c r="T1528" s="14">
        <f t="shared" si="141"/>
        <v>42047.291666666672</v>
      </c>
      <c r="U1528">
        <f t="shared" si="142"/>
        <v>29</v>
      </c>
      <c r="V1528">
        <f t="shared" si="143"/>
        <v>2015</v>
      </c>
    </row>
    <row r="1529" spans="1:22" ht="60" x14ac:dyDescent="0.25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138"/>
        <v>105</v>
      </c>
      <c r="P1529">
        <f t="shared" si="139"/>
        <v>39.380000000000003</v>
      </c>
      <c r="Q1529" t="s">
        <v>8315</v>
      </c>
      <c r="R1529" t="s">
        <v>8316</v>
      </c>
      <c r="S1529" s="14">
        <f t="shared" si="140"/>
        <v>42222.730034722219</v>
      </c>
      <c r="T1529" s="14">
        <f t="shared" si="141"/>
        <v>42247.730034722219</v>
      </c>
      <c r="U1529">
        <f t="shared" si="142"/>
        <v>25</v>
      </c>
      <c r="V1529">
        <f t="shared" si="143"/>
        <v>2015</v>
      </c>
    </row>
    <row r="1530" spans="1:22" ht="60" x14ac:dyDescent="0.25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138"/>
        <v>105</v>
      </c>
      <c r="P1530">
        <f t="shared" si="139"/>
        <v>139.56</v>
      </c>
      <c r="Q1530" t="s">
        <v>8315</v>
      </c>
      <c r="R1530" t="s">
        <v>8316</v>
      </c>
      <c r="S1530" s="14">
        <f t="shared" si="140"/>
        <v>42375.114988425921</v>
      </c>
      <c r="T1530" s="14">
        <f t="shared" si="141"/>
        <v>42420.114988425921</v>
      </c>
      <c r="U1530">
        <f t="shared" si="142"/>
        <v>45</v>
      </c>
      <c r="V1530">
        <f t="shared" si="143"/>
        <v>2016</v>
      </c>
    </row>
    <row r="1531" spans="1:22" ht="30" x14ac:dyDescent="0.25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138"/>
        <v>105</v>
      </c>
      <c r="P1531">
        <f t="shared" si="139"/>
        <v>38.89</v>
      </c>
      <c r="Q1531" t="s">
        <v>8312</v>
      </c>
      <c r="R1531" t="s">
        <v>8313</v>
      </c>
      <c r="S1531" s="14">
        <f t="shared" si="140"/>
        <v>41288.68712962963</v>
      </c>
      <c r="T1531" s="14">
        <f t="shared" si="141"/>
        <v>41333.892361111109</v>
      </c>
      <c r="U1531">
        <f t="shared" si="142"/>
        <v>46</v>
      </c>
      <c r="V1531">
        <f t="shared" si="143"/>
        <v>2013</v>
      </c>
    </row>
    <row r="1532" spans="1:22" ht="45" x14ac:dyDescent="0.25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138"/>
        <v>105</v>
      </c>
      <c r="P1532">
        <f t="shared" si="139"/>
        <v>32.72</v>
      </c>
      <c r="Q1532" t="s">
        <v>8312</v>
      </c>
      <c r="R1532" t="s">
        <v>8329</v>
      </c>
      <c r="S1532" s="14">
        <f t="shared" si="140"/>
        <v>40977.948009259257</v>
      </c>
      <c r="T1532" s="14">
        <f t="shared" si="141"/>
        <v>41007.906342592592</v>
      </c>
      <c r="U1532">
        <f t="shared" si="142"/>
        <v>30</v>
      </c>
      <c r="V1532">
        <f t="shared" si="143"/>
        <v>2012</v>
      </c>
    </row>
    <row r="1533" spans="1:22" ht="45" x14ac:dyDescent="0.25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138"/>
        <v>105</v>
      </c>
      <c r="P1533">
        <f t="shared" si="139"/>
        <v>45.48</v>
      </c>
      <c r="Q1533" t="s">
        <v>8315</v>
      </c>
      <c r="R1533" t="s">
        <v>8316</v>
      </c>
      <c r="S1533" s="14">
        <f t="shared" si="140"/>
        <v>41969.199756944443</v>
      </c>
      <c r="T1533" s="14">
        <f t="shared" si="141"/>
        <v>42005.208333333328</v>
      </c>
      <c r="U1533">
        <f t="shared" si="142"/>
        <v>37</v>
      </c>
      <c r="V1533">
        <f t="shared" si="143"/>
        <v>2014</v>
      </c>
    </row>
    <row r="1534" spans="1:22" ht="60" x14ac:dyDescent="0.25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138"/>
        <v>105</v>
      </c>
      <c r="P1534">
        <f t="shared" si="139"/>
        <v>17.829999999999998</v>
      </c>
      <c r="Q1534" t="s">
        <v>8315</v>
      </c>
      <c r="R1534" t="s">
        <v>8316</v>
      </c>
      <c r="S1534" s="14">
        <f t="shared" si="140"/>
        <v>42379.74418981481</v>
      </c>
      <c r="T1534" s="14">
        <f t="shared" si="141"/>
        <v>42410.875</v>
      </c>
      <c r="U1534">
        <f t="shared" si="142"/>
        <v>32</v>
      </c>
      <c r="V1534">
        <f t="shared" si="143"/>
        <v>2016</v>
      </c>
    </row>
    <row r="1535" spans="1:22" ht="30" x14ac:dyDescent="0.25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138"/>
        <v>105</v>
      </c>
      <c r="P1535">
        <f t="shared" si="139"/>
        <v>29</v>
      </c>
      <c r="Q1535" t="s">
        <v>8315</v>
      </c>
      <c r="R1535" t="s">
        <v>8316</v>
      </c>
      <c r="S1535" s="14">
        <f t="shared" si="140"/>
        <v>42338.963912037041</v>
      </c>
      <c r="T1535" s="14">
        <f t="shared" si="141"/>
        <v>42353</v>
      </c>
      <c r="U1535">
        <f t="shared" si="142"/>
        <v>15</v>
      </c>
      <c r="V1535">
        <f t="shared" si="143"/>
        <v>2015</v>
      </c>
    </row>
    <row r="1536" spans="1:22" ht="60" x14ac:dyDescent="0.25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138"/>
        <v>105</v>
      </c>
      <c r="P1536">
        <f t="shared" si="139"/>
        <v>21.1</v>
      </c>
      <c r="Q1536" t="s">
        <v>8315</v>
      </c>
      <c r="R1536" t="s">
        <v>8316</v>
      </c>
      <c r="S1536" s="14">
        <f t="shared" si="140"/>
        <v>42555.671944444446</v>
      </c>
      <c r="T1536" s="14">
        <f t="shared" si="141"/>
        <v>42583.791666666672</v>
      </c>
      <c r="U1536">
        <f t="shared" si="142"/>
        <v>29</v>
      </c>
      <c r="V1536">
        <f t="shared" si="143"/>
        <v>2016</v>
      </c>
    </row>
    <row r="1537" spans="1:22" ht="45" x14ac:dyDescent="0.25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138"/>
        <v>105</v>
      </c>
      <c r="P1537">
        <f t="shared" si="139"/>
        <v>15</v>
      </c>
      <c r="Q1537" t="s">
        <v>8318</v>
      </c>
      <c r="R1537" t="s">
        <v>8332</v>
      </c>
      <c r="S1537" s="14">
        <f t="shared" si="140"/>
        <v>42405.702349537038</v>
      </c>
      <c r="T1537" s="14">
        <f t="shared" si="141"/>
        <v>42415.702349537038</v>
      </c>
      <c r="U1537">
        <f t="shared" si="142"/>
        <v>10</v>
      </c>
      <c r="V1537">
        <f t="shared" si="143"/>
        <v>2016</v>
      </c>
    </row>
    <row r="1538" spans="1:22" ht="45" x14ac:dyDescent="0.25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144">ROUND(E1538/D1538*100,0)</f>
        <v>105</v>
      </c>
      <c r="P1538">
        <f t="shared" si="139"/>
        <v>75</v>
      </c>
      <c r="Q1538" t="s">
        <v>8315</v>
      </c>
      <c r="R1538" t="s">
        <v>8336</v>
      </c>
      <c r="S1538" s="14">
        <f t="shared" si="140"/>
        <v>42458.127175925925</v>
      </c>
      <c r="T1538" s="14">
        <f t="shared" si="141"/>
        <v>42489.165972222225</v>
      </c>
      <c r="U1538">
        <f t="shared" si="142"/>
        <v>32</v>
      </c>
      <c r="V1538">
        <f t="shared" si="143"/>
        <v>2016</v>
      </c>
    </row>
    <row r="1539" spans="1:22" ht="45" x14ac:dyDescent="0.25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144"/>
        <v>104</v>
      </c>
      <c r="P1539">
        <f t="shared" ref="P1539:P1602" si="145">IFERROR(ROUND(E1539/L1539,2),0)</f>
        <v>156.05000000000001</v>
      </c>
      <c r="Q1539" t="s">
        <v>8318</v>
      </c>
      <c r="R1539" t="s">
        <v>8330</v>
      </c>
      <c r="S1539" s="14">
        <f t="shared" ref="S1539:S1602" si="146">+(((J1539/60)/60)/24)+DATE(1970,1,1)</f>
        <v>42278.946620370371</v>
      </c>
      <c r="T1539" s="14">
        <f t="shared" ref="T1539:T1602" si="147">+(((I1539/60)/60)/24)+DATE(1970,1,1)</f>
        <v>42309.166666666672</v>
      </c>
      <c r="U1539">
        <f t="shared" ref="U1539:U1602" si="148">CEILING(T1539-S1539,1)</f>
        <v>31</v>
      </c>
      <c r="V1539">
        <f t="shared" ref="V1539:V1602" si="149">YEAR(S1539)</f>
        <v>2015</v>
      </c>
    </row>
    <row r="1540" spans="1:22" ht="45" x14ac:dyDescent="0.25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144"/>
        <v>104</v>
      </c>
      <c r="P1540">
        <f t="shared" si="145"/>
        <v>70.92</v>
      </c>
      <c r="Q1540" t="s">
        <v>8318</v>
      </c>
      <c r="R1540" t="s">
        <v>8330</v>
      </c>
      <c r="S1540" s="14">
        <f t="shared" si="146"/>
        <v>42689.187881944439</v>
      </c>
      <c r="T1540" s="14">
        <f t="shared" si="147"/>
        <v>42724.187881944439</v>
      </c>
      <c r="U1540">
        <f t="shared" si="148"/>
        <v>35</v>
      </c>
      <c r="V1540">
        <f t="shared" si="149"/>
        <v>2016</v>
      </c>
    </row>
    <row r="1541" spans="1:22" ht="60" x14ac:dyDescent="0.25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144"/>
        <v>104</v>
      </c>
      <c r="P1541">
        <f t="shared" si="145"/>
        <v>711.04</v>
      </c>
      <c r="Q1541" t="s">
        <v>8318</v>
      </c>
      <c r="R1541" t="s">
        <v>8330</v>
      </c>
      <c r="S1541" s="14">
        <f t="shared" si="146"/>
        <v>40732.842245370368</v>
      </c>
      <c r="T1541" s="14">
        <f t="shared" si="147"/>
        <v>40762.842245370368</v>
      </c>
      <c r="U1541">
        <f t="shared" si="148"/>
        <v>30</v>
      </c>
      <c r="V1541">
        <f t="shared" si="149"/>
        <v>2011</v>
      </c>
    </row>
    <row r="1542" spans="1:22" ht="45" x14ac:dyDescent="0.25">
      <c r="A1542">
        <v>2703</v>
      </c>
      <c r="B1542" s="3" t="s">
        <v>2703</v>
      </c>
      <c r="C1542" s="3" t="s">
        <v>6813</v>
      </c>
      <c r="D1542" s="6">
        <v>40000</v>
      </c>
      <c r="E1542" s="8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8301</v>
      </c>
      <c r="O1542">
        <f t="shared" si="144"/>
        <v>104</v>
      </c>
      <c r="P1542">
        <f t="shared" si="145"/>
        <v>922.22</v>
      </c>
      <c r="Q1542" t="s">
        <v>8315</v>
      </c>
      <c r="R1542" t="s">
        <v>8328</v>
      </c>
      <c r="S1542" s="14">
        <f t="shared" si="146"/>
        <v>42756.690162037034</v>
      </c>
      <c r="T1542" s="14">
        <f t="shared" si="147"/>
        <v>42816.648495370369</v>
      </c>
      <c r="U1542">
        <f t="shared" si="148"/>
        <v>60</v>
      </c>
      <c r="V1542">
        <f t="shared" si="149"/>
        <v>2017</v>
      </c>
    </row>
    <row r="1543" spans="1:22" ht="60" x14ac:dyDescent="0.25">
      <c r="A1543">
        <v>1471</v>
      </c>
      <c r="B1543" s="3" t="s">
        <v>1472</v>
      </c>
      <c r="C1543" s="3" t="s">
        <v>5581</v>
      </c>
      <c r="D1543" s="6">
        <v>32000</v>
      </c>
      <c r="E1543" s="8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8286</v>
      </c>
      <c r="O1543">
        <f t="shared" si="144"/>
        <v>104</v>
      </c>
      <c r="P1543">
        <f t="shared" si="145"/>
        <v>96.88</v>
      </c>
      <c r="Q1543" t="s">
        <v>8321</v>
      </c>
      <c r="R1543" t="s">
        <v>8322</v>
      </c>
      <c r="S1543" s="14">
        <f t="shared" si="146"/>
        <v>42073.957569444443</v>
      </c>
      <c r="T1543" s="14">
        <f t="shared" si="147"/>
        <v>42103.957569444443</v>
      </c>
      <c r="U1543">
        <f t="shared" si="148"/>
        <v>30</v>
      </c>
      <c r="V1543">
        <f t="shared" si="149"/>
        <v>2015</v>
      </c>
    </row>
    <row r="1544" spans="1:22" ht="60" x14ac:dyDescent="0.25">
      <c r="A1544">
        <v>2731</v>
      </c>
      <c r="B1544" s="3" t="s">
        <v>2731</v>
      </c>
      <c r="C1544" s="3" t="s">
        <v>6841</v>
      </c>
      <c r="D1544" s="6">
        <v>30000</v>
      </c>
      <c r="E1544" s="8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8293</v>
      </c>
      <c r="O1544">
        <f t="shared" si="144"/>
        <v>104</v>
      </c>
      <c r="P1544">
        <f t="shared" si="145"/>
        <v>845.7</v>
      </c>
      <c r="Q1544" t="s">
        <v>8308</v>
      </c>
      <c r="R1544" t="s">
        <v>8309</v>
      </c>
      <c r="S1544" s="14">
        <f t="shared" si="146"/>
        <v>41872.525717592594</v>
      </c>
      <c r="T1544" s="14">
        <f t="shared" si="147"/>
        <v>41930.166666666664</v>
      </c>
      <c r="U1544">
        <f t="shared" si="148"/>
        <v>58</v>
      </c>
      <c r="V1544">
        <f t="shared" si="149"/>
        <v>2014</v>
      </c>
    </row>
    <row r="1545" spans="1:22" ht="60" x14ac:dyDescent="0.25">
      <c r="A1545">
        <v>658</v>
      </c>
      <c r="B1545" s="3" t="s">
        <v>659</v>
      </c>
      <c r="C1545" s="3" t="s">
        <v>4768</v>
      </c>
      <c r="D1545" s="6">
        <v>28888</v>
      </c>
      <c r="E1545" s="8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8271</v>
      </c>
      <c r="O1545">
        <f t="shared" si="144"/>
        <v>104</v>
      </c>
      <c r="P1545">
        <f t="shared" si="145"/>
        <v>109.34</v>
      </c>
      <c r="Q1545" t="s">
        <v>8308</v>
      </c>
      <c r="R1545" t="s">
        <v>8314</v>
      </c>
      <c r="S1545" s="14">
        <f t="shared" si="146"/>
        <v>42179.160752314812</v>
      </c>
      <c r="T1545" s="14">
        <f t="shared" si="147"/>
        <v>42211.75</v>
      </c>
      <c r="U1545">
        <f t="shared" si="148"/>
        <v>33</v>
      </c>
      <c r="V1545">
        <f t="shared" si="149"/>
        <v>2015</v>
      </c>
    </row>
    <row r="1546" spans="1:22" ht="45" x14ac:dyDescent="0.25">
      <c r="A1546">
        <v>3245</v>
      </c>
      <c r="B1546" s="3" t="s">
        <v>3245</v>
      </c>
      <c r="C1546" s="3" t="s">
        <v>7355</v>
      </c>
      <c r="D1546" s="6">
        <v>21000</v>
      </c>
      <c r="E1546" s="8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8269</v>
      </c>
      <c r="O1546">
        <f t="shared" si="144"/>
        <v>104</v>
      </c>
      <c r="P1546">
        <f t="shared" si="145"/>
        <v>81.13</v>
      </c>
      <c r="Q1546" t="s">
        <v>8315</v>
      </c>
      <c r="R1546" t="s">
        <v>8316</v>
      </c>
      <c r="S1546" s="14">
        <f t="shared" si="146"/>
        <v>42135.60020833333</v>
      </c>
      <c r="T1546" s="14">
        <f t="shared" si="147"/>
        <v>42167.083333333328</v>
      </c>
      <c r="U1546">
        <f t="shared" si="148"/>
        <v>32</v>
      </c>
      <c r="V1546">
        <f t="shared" si="149"/>
        <v>2015</v>
      </c>
    </row>
    <row r="1547" spans="1:22" ht="60" x14ac:dyDescent="0.25">
      <c r="A1547">
        <v>1193</v>
      </c>
      <c r="B1547" s="3" t="s">
        <v>1194</v>
      </c>
      <c r="C1547" s="3" t="s">
        <v>5303</v>
      </c>
      <c r="D1547" s="6">
        <v>21000</v>
      </c>
      <c r="E1547" s="8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 t="shared" si="144"/>
        <v>104</v>
      </c>
      <c r="P1547">
        <f t="shared" si="145"/>
        <v>79.97</v>
      </c>
      <c r="Q1547" t="s">
        <v>8323</v>
      </c>
      <c r="R1547" t="s">
        <v>8324</v>
      </c>
      <c r="S1547" s="14">
        <f t="shared" si="146"/>
        <v>42409.776076388895</v>
      </c>
      <c r="T1547" s="14">
        <f t="shared" si="147"/>
        <v>42469.734409722223</v>
      </c>
      <c r="U1547">
        <f t="shared" si="148"/>
        <v>60</v>
      </c>
      <c r="V1547">
        <f t="shared" si="149"/>
        <v>2016</v>
      </c>
    </row>
    <row r="1548" spans="1:22" ht="45" x14ac:dyDescent="0.25">
      <c r="A1548">
        <v>2604</v>
      </c>
      <c r="B1548" s="3" t="s">
        <v>2604</v>
      </c>
      <c r="C1548" s="3" t="s">
        <v>6714</v>
      </c>
      <c r="D1548" s="6">
        <v>20000</v>
      </c>
      <c r="E1548" s="8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8299</v>
      </c>
      <c r="O1548">
        <f t="shared" si="144"/>
        <v>104</v>
      </c>
      <c r="P1548">
        <f t="shared" si="145"/>
        <v>64.930000000000007</v>
      </c>
      <c r="Q1548" t="s">
        <v>8308</v>
      </c>
      <c r="R1548" t="s">
        <v>8317</v>
      </c>
      <c r="S1548" s="14">
        <f t="shared" si="146"/>
        <v>40998.051192129627</v>
      </c>
      <c r="T1548" s="14">
        <f t="shared" si="147"/>
        <v>41028.051192129627</v>
      </c>
      <c r="U1548">
        <f t="shared" si="148"/>
        <v>30</v>
      </c>
      <c r="V1548">
        <f t="shared" si="149"/>
        <v>2012</v>
      </c>
    </row>
    <row r="1549" spans="1:22" ht="45" x14ac:dyDescent="0.25">
      <c r="A1549">
        <v>311</v>
      </c>
      <c r="B1549" s="3" t="s">
        <v>312</v>
      </c>
      <c r="C1549" s="3" t="s">
        <v>4421</v>
      </c>
      <c r="D1549" s="6">
        <v>20000</v>
      </c>
      <c r="E1549" s="8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8267</v>
      </c>
      <c r="O1549">
        <f t="shared" si="144"/>
        <v>104</v>
      </c>
      <c r="P1549">
        <f t="shared" si="145"/>
        <v>138.80000000000001</v>
      </c>
      <c r="Q1549" t="s">
        <v>8318</v>
      </c>
      <c r="R1549" t="s">
        <v>8330</v>
      </c>
      <c r="S1549" s="14">
        <f t="shared" si="146"/>
        <v>40868.219814814816</v>
      </c>
      <c r="T1549" s="14">
        <f t="shared" si="147"/>
        <v>40909.332638888889</v>
      </c>
      <c r="U1549">
        <f t="shared" si="148"/>
        <v>42</v>
      </c>
      <c r="V1549">
        <f t="shared" si="149"/>
        <v>2011</v>
      </c>
    </row>
    <row r="1550" spans="1:22" x14ac:dyDescent="0.25">
      <c r="A1550">
        <v>2535</v>
      </c>
      <c r="B1550" s="3" t="s">
        <v>2535</v>
      </c>
      <c r="C1550" s="3" t="s">
        <v>6645</v>
      </c>
      <c r="D1550" s="6">
        <v>20000</v>
      </c>
      <c r="E1550" s="8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8298</v>
      </c>
      <c r="O1550">
        <f t="shared" si="144"/>
        <v>104</v>
      </c>
      <c r="P1550">
        <f t="shared" si="145"/>
        <v>266.08999999999997</v>
      </c>
      <c r="Q1550" t="s">
        <v>8312</v>
      </c>
      <c r="R1550" t="s">
        <v>8334</v>
      </c>
      <c r="S1550" s="14">
        <f t="shared" si="146"/>
        <v>41943.791030092594</v>
      </c>
      <c r="T1550" s="14">
        <f t="shared" si="147"/>
        <v>41974.832696759258</v>
      </c>
      <c r="U1550">
        <f t="shared" si="148"/>
        <v>32</v>
      </c>
      <c r="V1550">
        <f t="shared" si="149"/>
        <v>2014</v>
      </c>
    </row>
    <row r="1551" spans="1:22" ht="45" x14ac:dyDescent="0.25">
      <c r="A1551">
        <v>2247</v>
      </c>
      <c r="B1551" s="3" t="s">
        <v>2248</v>
      </c>
      <c r="C1551" s="3" t="s">
        <v>6357</v>
      </c>
      <c r="D1551" s="6">
        <v>18500</v>
      </c>
      <c r="E1551" s="8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8295</v>
      </c>
      <c r="O1551">
        <f t="shared" si="144"/>
        <v>104</v>
      </c>
      <c r="P1551">
        <f t="shared" si="145"/>
        <v>50.85</v>
      </c>
      <c r="Q1551" t="s">
        <v>8310</v>
      </c>
      <c r="R1551" t="s">
        <v>8311</v>
      </c>
      <c r="S1551" s="14">
        <f t="shared" si="146"/>
        <v>42200.666261574079</v>
      </c>
      <c r="T1551" s="14">
        <f t="shared" si="147"/>
        <v>42214.666261574079</v>
      </c>
      <c r="U1551">
        <f t="shared" si="148"/>
        <v>14</v>
      </c>
      <c r="V1551">
        <f t="shared" si="149"/>
        <v>2015</v>
      </c>
    </row>
    <row r="1552" spans="1:22" ht="60" x14ac:dyDescent="0.25">
      <c r="A1552">
        <v>2718</v>
      </c>
      <c r="B1552" s="3" t="s">
        <v>2718</v>
      </c>
      <c r="C1552" s="3" t="s">
        <v>6828</v>
      </c>
      <c r="D1552" s="6">
        <v>18000</v>
      </c>
      <c r="E1552" s="8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8301</v>
      </c>
      <c r="O1552">
        <f t="shared" si="144"/>
        <v>104</v>
      </c>
      <c r="P1552">
        <f t="shared" si="145"/>
        <v>125.98</v>
      </c>
      <c r="Q1552" t="s">
        <v>8315</v>
      </c>
      <c r="R1552" t="s">
        <v>8328</v>
      </c>
      <c r="S1552" s="14">
        <f t="shared" si="146"/>
        <v>42465.596585648149</v>
      </c>
      <c r="T1552" s="14">
        <f t="shared" si="147"/>
        <v>42493.958333333328</v>
      </c>
      <c r="U1552">
        <f t="shared" si="148"/>
        <v>29</v>
      </c>
      <c r="V1552">
        <f t="shared" si="149"/>
        <v>2016</v>
      </c>
    </row>
    <row r="1553" spans="1:22" ht="30" x14ac:dyDescent="0.25">
      <c r="A1553">
        <v>1207</v>
      </c>
      <c r="B1553" s="3" t="s">
        <v>1208</v>
      </c>
      <c r="C1553" s="3" t="s">
        <v>5317</v>
      </c>
      <c r="D1553" s="6">
        <v>16700</v>
      </c>
      <c r="E1553" s="8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8283</v>
      </c>
      <c r="O1553">
        <f t="shared" si="144"/>
        <v>104</v>
      </c>
      <c r="P1553">
        <f t="shared" si="145"/>
        <v>123.38</v>
      </c>
      <c r="Q1553" t="s">
        <v>8323</v>
      </c>
      <c r="R1553" t="s">
        <v>8324</v>
      </c>
      <c r="S1553" s="14">
        <f t="shared" si="146"/>
        <v>42430.430243055554</v>
      </c>
      <c r="T1553" s="14">
        <f t="shared" si="147"/>
        <v>42460.416666666672</v>
      </c>
      <c r="U1553">
        <f t="shared" si="148"/>
        <v>30</v>
      </c>
      <c r="V1553">
        <f t="shared" si="149"/>
        <v>2016</v>
      </c>
    </row>
    <row r="1554" spans="1:22" ht="60" x14ac:dyDescent="0.25">
      <c r="A1554">
        <v>1505</v>
      </c>
      <c r="B1554" s="3" t="s">
        <v>1506</v>
      </c>
      <c r="C1554" s="3" t="s">
        <v>5615</v>
      </c>
      <c r="D1554" s="6">
        <v>16000</v>
      </c>
      <c r="E1554" s="8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8283</v>
      </c>
      <c r="O1554">
        <f t="shared" si="144"/>
        <v>104</v>
      </c>
      <c r="P1554">
        <f t="shared" si="145"/>
        <v>48.04</v>
      </c>
      <c r="Q1554" t="s">
        <v>8323</v>
      </c>
      <c r="R1554" t="s">
        <v>8324</v>
      </c>
      <c r="S1554" s="14">
        <f t="shared" si="146"/>
        <v>42414.44332175926</v>
      </c>
      <c r="T1554" s="14">
        <f t="shared" si="147"/>
        <v>42451.834027777775</v>
      </c>
      <c r="U1554">
        <f t="shared" si="148"/>
        <v>38</v>
      </c>
      <c r="V1554">
        <f t="shared" si="149"/>
        <v>2016</v>
      </c>
    </row>
    <row r="1555" spans="1:22" ht="60" x14ac:dyDescent="0.25">
      <c r="A1555">
        <v>2316</v>
      </c>
      <c r="B1555" s="3" t="s">
        <v>2317</v>
      </c>
      <c r="C1555" s="3" t="s">
        <v>6426</v>
      </c>
      <c r="D1555" s="6">
        <v>15000</v>
      </c>
      <c r="E1555" s="8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8277</v>
      </c>
      <c r="O1555">
        <f t="shared" si="144"/>
        <v>104</v>
      </c>
      <c r="P1555">
        <f t="shared" si="145"/>
        <v>78.03</v>
      </c>
      <c r="Q1555" t="s">
        <v>8312</v>
      </c>
      <c r="R1555" t="s">
        <v>8329</v>
      </c>
      <c r="S1555" s="14">
        <f t="shared" si="146"/>
        <v>40079.725115740745</v>
      </c>
      <c r="T1555" s="14">
        <f t="shared" si="147"/>
        <v>40156.76666666667</v>
      </c>
      <c r="U1555">
        <f t="shared" si="148"/>
        <v>78</v>
      </c>
      <c r="V1555">
        <f t="shared" si="149"/>
        <v>2009</v>
      </c>
    </row>
    <row r="1556" spans="1:22" ht="30" x14ac:dyDescent="0.25">
      <c r="A1556">
        <v>3779</v>
      </c>
      <c r="B1556" s="3" t="s">
        <v>3776</v>
      </c>
      <c r="C1556" s="3" t="s">
        <v>7889</v>
      </c>
      <c r="D1556" s="6">
        <v>15000</v>
      </c>
      <c r="E1556" s="8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8303</v>
      </c>
      <c r="O1556">
        <f t="shared" si="144"/>
        <v>104</v>
      </c>
      <c r="P1556">
        <f t="shared" si="145"/>
        <v>135.63</v>
      </c>
      <c r="Q1556" t="s">
        <v>8315</v>
      </c>
      <c r="R1556" t="s">
        <v>8336</v>
      </c>
      <c r="S1556" s="14">
        <f t="shared" si="146"/>
        <v>42425.735416666663</v>
      </c>
      <c r="T1556" s="14">
        <f t="shared" si="147"/>
        <v>42455.693750000006</v>
      </c>
      <c r="U1556">
        <f t="shared" si="148"/>
        <v>30</v>
      </c>
      <c r="V1556">
        <f t="shared" si="149"/>
        <v>2016</v>
      </c>
    </row>
    <row r="1557" spans="1:22" ht="45" x14ac:dyDescent="0.25">
      <c r="A1557">
        <v>365</v>
      </c>
      <c r="B1557" s="3" t="s">
        <v>366</v>
      </c>
      <c r="C1557" s="3" t="s">
        <v>4475</v>
      </c>
      <c r="D1557" s="6">
        <v>15000</v>
      </c>
      <c r="E1557" s="8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8267</v>
      </c>
      <c r="O1557">
        <f t="shared" si="144"/>
        <v>104</v>
      </c>
      <c r="P1557">
        <f t="shared" si="145"/>
        <v>239.94</v>
      </c>
      <c r="Q1557" t="s">
        <v>8318</v>
      </c>
      <c r="R1557" t="s">
        <v>8330</v>
      </c>
      <c r="S1557" s="14">
        <f t="shared" si="146"/>
        <v>41668.606469907405</v>
      </c>
      <c r="T1557" s="14">
        <f t="shared" si="147"/>
        <v>41698.606469907405</v>
      </c>
      <c r="U1557">
        <f t="shared" si="148"/>
        <v>30</v>
      </c>
      <c r="V1557">
        <f t="shared" si="149"/>
        <v>2014</v>
      </c>
    </row>
    <row r="1558" spans="1:22" ht="45" x14ac:dyDescent="0.25">
      <c r="A1558">
        <v>1220</v>
      </c>
      <c r="B1558" s="3" t="s">
        <v>1221</v>
      </c>
      <c r="C1558" s="3" t="s">
        <v>5330</v>
      </c>
      <c r="D1558" s="6">
        <v>15000</v>
      </c>
      <c r="E1558" s="8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8283</v>
      </c>
      <c r="O1558">
        <f t="shared" si="144"/>
        <v>104</v>
      </c>
      <c r="P1558">
        <f t="shared" si="145"/>
        <v>111.18</v>
      </c>
      <c r="Q1558" t="s">
        <v>8323</v>
      </c>
      <c r="R1558" t="s">
        <v>8324</v>
      </c>
      <c r="S1558" s="14">
        <f t="shared" si="146"/>
        <v>42211.628611111111</v>
      </c>
      <c r="T1558" s="14">
        <f t="shared" si="147"/>
        <v>42241.628611111111</v>
      </c>
      <c r="U1558">
        <f t="shared" si="148"/>
        <v>30</v>
      </c>
      <c r="V1558">
        <f t="shared" si="149"/>
        <v>2015</v>
      </c>
    </row>
    <row r="1559" spans="1:22" ht="60" x14ac:dyDescent="0.25">
      <c r="A1559">
        <v>3411</v>
      </c>
      <c r="B1559" s="3" t="s">
        <v>3410</v>
      </c>
      <c r="C1559" s="3" t="s">
        <v>7521</v>
      </c>
      <c r="D1559" s="6">
        <v>15000</v>
      </c>
      <c r="E1559" s="8">
        <v>15535</v>
      </c>
      <c r="F1559" t="s">
        <v>8218</v>
      </c>
      <c r="G1559" t="s">
        <v>8223</v>
      </c>
      <c r="H1559" t="s">
        <v>8245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t="s">
        <v>8269</v>
      </c>
      <c r="O1559">
        <f t="shared" si="144"/>
        <v>104</v>
      </c>
      <c r="P1559">
        <f t="shared" si="145"/>
        <v>199.17</v>
      </c>
      <c r="Q1559" t="s">
        <v>8315</v>
      </c>
      <c r="R1559" t="s">
        <v>8316</v>
      </c>
      <c r="S1559" s="14">
        <f t="shared" si="146"/>
        <v>42265.022824074069</v>
      </c>
      <c r="T1559" s="14">
        <f t="shared" si="147"/>
        <v>42285.022824074069</v>
      </c>
      <c r="U1559">
        <f t="shared" si="148"/>
        <v>20</v>
      </c>
      <c r="V1559">
        <f t="shared" si="149"/>
        <v>2015</v>
      </c>
    </row>
    <row r="1560" spans="1:22" ht="60" x14ac:dyDescent="0.25">
      <c r="A1560">
        <v>368</v>
      </c>
      <c r="B1560" s="3" t="s">
        <v>369</v>
      </c>
      <c r="C1560" s="3" t="s">
        <v>4478</v>
      </c>
      <c r="D1560" s="6">
        <v>12500</v>
      </c>
      <c r="E1560" s="8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8267</v>
      </c>
      <c r="O1560">
        <f t="shared" si="144"/>
        <v>104</v>
      </c>
      <c r="P1560">
        <f t="shared" si="145"/>
        <v>81.849999999999994</v>
      </c>
      <c r="Q1560" t="s">
        <v>8318</v>
      </c>
      <c r="R1560" t="s">
        <v>8330</v>
      </c>
      <c r="S1560" s="14">
        <f t="shared" si="146"/>
        <v>42043.605578703704</v>
      </c>
      <c r="T1560" s="14">
        <f t="shared" si="147"/>
        <v>42078.563912037032</v>
      </c>
      <c r="U1560">
        <f t="shared" si="148"/>
        <v>35</v>
      </c>
      <c r="V1560">
        <f t="shared" si="149"/>
        <v>2015</v>
      </c>
    </row>
    <row r="1561" spans="1:22" ht="60" x14ac:dyDescent="0.25">
      <c r="A1561">
        <v>397</v>
      </c>
      <c r="B1561" s="3" t="s">
        <v>398</v>
      </c>
      <c r="C1561" s="3" t="s">
        <v>4507</v>
      </c>
      <c r="D1561" s="6">
        <v>12444</v>
      </c>
      <c r="E1561" s="8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8267</v>
      </c>
      <c r="O1561">
        <f t="shared" si="144"/>
        <v>104</v>
      </c>
      <c r="P1561">
        <f t="shared" si="145"/>
        <v>56.46</v>
      </c>
      <c r="Q1561" t="s">
        <v>8318</v>
      </c>
      <c r="R1561" t="s">
        <v>8330</v>
      </c>
      <c r="S1561" s="14">
        <f t="shared" si="146"/>
        <v>40379.776435185187</v>
      </c>
      <c r="T1561" s="14">
        <f t="shared" si="147"/>
        <v>40422.155555555553</v>
      </c>
      <c r="U1561">
        <f t="shared" si="148"/>
        <v>43</v>
      </c>
      <c r="V1561">
        <f t="shared" si="149"/>
        <v>2010</v>
      </c>
    </row>
    <row r="1562" spans="1:22" ht="45" x14ac:dyDescent="0.25">
      <c r="A1562">
        <v>3507</v>
      </c>
      <c r="B1562" s="3" t="s">
        <v>3506</v>
      </c>
      <c r="C1562" s="3" t="s">
        <v>7617</v>
      </c>
      <c r="D1562" s="6">
        <v>10000</v>
      </c>
      <c r="E1562" s="8">
        <v>10440</v>
      </c>
      <c r="F1562" t="s">
        <v>8218</v>
      </c>
      <c r="G1562" t="s">
        <v>8223</v>
      </c>
      <c r="H1562" t="s">
        <v>8245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t="s">
        <v>8269</v>
      </c>
      <c r="O1562">
        <f t="shared" si="144"/>
        <v>104</v>
      </c>
      <c r="P1562">
        <f t="shared" si="145"/>
        <v>145</v>
      </c>
      <c r="Q1562" t="s">
        <v>8315</v>
      </c>
      <c r="R1562" t="s">
        <v>8316</v>
      </c>
      <c r="S1562" s="14">
        <f t="shared" si="146"/>
        <v>42491.92288194444</v>
      </c>
      <c r="T1562" s="14">
        <f t="shared" si="147"/>
        <v>42521.92288194444</v>
      </c>
      <c r="U1562">
        <f t="shared" si="148"/>
        <v>30</v>
      </c>
      <c r="V1562">
        <f t="shared" si="149"/>
        <v>2016</v>
      </c>
    </row>
    <row r="1563" spans="1:22" ht="45" x14ac:dyDescent="0.25">
      <c r="A1563">
        <v>1616</v>
      </c>
      <c r="B1563" s="3" t="s">
        <v>1617</v>
      </c>
      <c r="C1563" s="3" t="s">
        <v>5726</v>
      </c>
      <c r="D1563" s="6">
        <v>10000</v>
      </c>
      <c r="E1563" s="8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8274</v>
      </c>
      <c r="O1563">
        <f t="shared" si="144"/>
        <v>104</v>
      </c>
      <c r="P1563">
        <f t="shared" si="145"/>
        <v>66.37</v>
      </c>
      <c r="Q1563" t="s">
        <v>8312</v>
      </c>
      <c r="R1563" t="s">
        <v>8313</v>
      </c>
      <c r="S1563" s="14">
        <f t="shared" si="146"/>
        <v>41194.715520833335</v>
      </c>
      <c r="T1563" s="14">
        <f t="shared" si="147"/>
        <v>41235.916666666664</v>
      </c>
      <c r="U1563">
        <f t="shared" si="148"/>
        <v>42</v>
      </c>
      <c r="V1563">
        <f t="shared" si="149"/>
        <v>2012</v>
      </c>
    </row>
    <row r="1564" spans="1:22" ht="30" x14ac:dyDescent="0.25">
      <c r="A1564">
        <v>3</v>
      </c>
      <c r="B1564" s="3" t="s">
        <v>5</v>
      </c>
      <c r="C1564" s="3" t="s">
        <v>4114</v>
      </c>
      <c r="D1564" s="6">
        <v>10000</v>
      </c>
      <c r="E1564" s="8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8263</v>
      </c>
      <c r="O1564">
        <f t="shared" si="144"/>
        <v>104</v>
      </c>
      <c r="P1564">
        <f t="shared" si="145"/>
        <v>69.27</v>
      </c>
      <c r="Q1564" t="s">
        <v>8318</v>
      </c>
      <c r="R1564" t="s">
        <v>8332</v>
      </c>
      <c r="S1564" s="14">
        <f t="shared" si="146"/>
        <v>41828.515127314815</v>
      </c>
      <c r="T1564" s="14">
        <f t="shared" si="147"/>
        <v>41858.515127314815</v>
      </c>
      <c r="U1564">
        <f t="shared" si="148"/>
        <v>30</v>
      </c>
      <c r="V1564">
        <f t="shared" si="149"/>
        <v>2014</v>
      </c>
    </row>
    <row r="1565" spans="1:22" ht="60" x14ac:dyDescent="0.25">
      <c r="A1565">
        <v>2997</v>
      </c>
      <c r="B1565" s="3" t="s">
        <v>2997</v>
      </c>
      <c r="C1565" s="3" t="s">
        <v>7107</v>
      </c>
      <c r="D1565" s="6">
        <v>10000</v>
      </c>
      <c r="E1565" s="8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8301</v>
      </c>
      <c r="O1565">
        <f t="shared" si="144"/>
        <v>104</v>
      </c>
      <c r="P1565">
        <f t="shared" si="145"/>
        <v>90.2</v>
      </c>
      <c r="Q1565" t="s">
        <v>8315</v>
      </c>
      <c r="R1565" t="s">
        <v>8328</v>
      </c>
      <c r="S1565" s="14">
        <f t="shared" si="146"/>
        <v>42775.733715277776</v>
      </c>
      <c r="T1565" s="14">
        <f t="shared" si="147"/>
        <v>42793.207638888889</v>
      </c>
      <c r="U1565">
        <f t="shared" si="148"/>
        <v>18</v>
      </c>
      <c r="V1565">
        <f t="shared" si="149"/>
        <v>2017</v>
      </c>
    </row>
    <row r="1566" spans="1:22" ht="45" x14ac:dyDescent="0.25">
      <c r="A1566">
        <v>2311</v>
      </c>
      <c r="B1566" s="3" t="s">
        <v>2312</v>
      </c>
      <c r="C1566" s="3" t="s">
        <v>6421</v>
      </c>
      <c r="D1566" s="6">
        <v>9000</v>
      </c>
      <c r="E1566" s="8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8277</v>
      </c>
      <c r="O1566">
        <f t="shared" si="144"/>
        <v>104</v>
      </c>
      <c r="P1566">
        <f t="shared" si="145"/>
        <v>90.1</v>
      </c>
      <c r="Q1566" t="s">
        <v>8312</v>
      </c>
      <c r="R1566" t="s">
        <v>8329</v>
      </c>
      <c r="S1566" s="14">
        <f t="shared" si="146"/>
        <v>41736.004502314812</v>
      </c>
      <c r="T1566" s="14">
        <f t="shared" si="147"/>
        <v>41766.004502314812</v>
      </c>
      <c r="U1566">
        <f t="shared" si="148"/>
        <v>30</v>
      </c>
      <c r="V1566">
        <f t="shared" si="149"/>
        <v>2014</v>
      </c>
    </row>
    <row r="1567" spans="1:22" ht="60" x14ac:dyDescent="0.25">
      <c r="A1567">
        <v>1187</v>
      </c>
      <c r="B1567" s="3" t="s">
        <v>1188</v>
      </c>
      <c r="C1567" s="3" t="s">
        <v>5297</v>
      </c>
      <c r="D1567" s="6">
        <v>8750</v>
      </c>
      <c r="E1567" s="8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8283</v>
      </c>
      <c r="O1567">
        <f t="shared" si="144"/>
        <v>104</v>
      </c>
      <c r="P1567">
        <f t="shared" si="145"/>
        <v>130.16</v>
      </c>
      <c r="Q1567" t="s">
        <v>8323</v>
      </c>
      <c r="R1567" t="s">
        <v>8324</v>
      </c>
      <c r="S1567" s="14">
        <f t="shared" si="146"/>
        <v>42109.894942129627</v>
      </c>
      <c r="T1567" s="14">
        <f t="shared" si="147"/>
        <v>42141.75</v>
      </c>
      <c r="U1567">
        <f t="shared" si="148"/>
        <v>32</v>
      </c>
      <c r="V1567">
        <f t="shared" si="149"/>
        <v>2015</v>
      </c>
    </row>
    <row r="1568" spans="1:22" ht="45" x14ac:dyDescent="0.25">
      <c r="A1568">
        <v>46</v>
      </c>
      <c r="B1568" s="3" t="s">
        <v>48</v>
      </c>
      <c r="C1568" s="3" t="s">
        <v>4157</v>
      </c>
      <c r="D1568" s="6">
        <v>8400</v>
      </c>
      <c r="E1568" s="8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8263</v>
      </c>
      <c r="O1568">
        <f t="shared" si="144"/>
        <v>104</v>
      </c>
      <c r="P1568">
        <f t="shared" si="145"/>
        <v>194.44</v>
      </c>
      <c r="Q1568" t="s">
        <v>8318</v>
      </c>
      <c r="R1568" t="s">
        <v>8332</v>
      </c>
      <c r="S1568" s="14">
        <f t="shared" si="146"/>
        <v>42323.964976851858</v>
      </c>
      <c r="T1568" s="14">
        <f t="shared" si="147"/>
        <v>42353.964976851858</v>
      </c>
      <c r="U1568">
        <f t="shared" si="148"/>
        <v>30</v>
      </c>
      <c r="V1568">
        <f t="shared" si="149"/>
        <v>2015</v>
      </c>
    </row>
    <row r="1569" spans="1:22" ht="30" x14ac:dyDescent="0.25">
      <c r="A1569">
        <v>806</v>
      </c>
      <c r="B1569" s="3" t="s">
        <v>807</v>
      </c>
      <c r="C1569" s="3" t="s">
        <v>4916</v>
      </c>
      <c r="D1569" s="6">
        <v>8000</v>
      </c>
      <c r="E1569" s="8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8274</v>
      </c>
      <c r="O1569">
        <f t="shared" si="144"/>
        <v>104</v>
      </c>
      <c r="P1569">
        <f t="shared" si="145"/>
        <v>117.68</v>
      </c>
      <c r="Q1569" t="s">
        <v>8312</v>
      </c>
      <c r="R1569" t="s">
        <v>8313</v>
      </c>
      <c r="S1569" s="14">
        <f t="shared" si="146"/>
        <v>40763.691423611112</v>
      </c>
      <c r="T1569" s="14">
        <f t="shared" si="147"/>
        <v>40793.691423611112</v>
      </c>
      <c r="U1569">
        <f t="shared" si="148"/>
        <v>30</v>
      </c>
      <c r="V1569">
        <f t="shared" si="149"/>
        <v>2011</v>
      </c>
    </row>
    <row r="1570" spans="1:22" ht="45" x14ac:dyDescent="0.25">
      <c r="A1570">
        <v>1382</v>
      </c>
      <c r="B1570" s="3" t="s">
        <v>1383</v>
      </c>
      <c r="C1570" s="3" t="s">
        <v>5492</v>
      </c>
      <c r="D1570" s="6">
        <v>8000</v>
      </c>
      <c r="E1570" s="8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8274</v>
      </c>
      <c r="O1570">
        <f t="shared" si="144"/>
        <v>104</v>
      </c>
      <c r="P1570">
        <f t="shared" si="145"/>
        <v>56.41</v>
      </c>
      <c r="Q1570" t="s">
        <v>8312</v>
      </c>
      <c r="R1570" t="s">
        <v>8313</v>
      </c>
      <c r="S1570" s="14">
        <f t="shared" si="146"/>
        <v>41370.800185185188</v>
      </c>
      <c r="T1570" s="14">
        <f t="shared" si="147"/>
        <v>41400.800185185188</v>
      </c>
      <c r="U1570">
        <f t="shared" si="148"/>
        <v>30</v>
      </c>
      <c r="V1570">
        <f t="shared" si="149"/>
        <v>2013</v>
      </c>
    </row>
    <row r="1571" spans="1:22" ht="45" x14ac:dyDescent="0.25">
      <c r="A1571">
        <v>3339</v>
      </c>
      <c r="B1571" s="3" t="s">
        <v>3339</v>
      </c>
      <c r="C1571" s="3" t="s">
        <v>7449</v>
      </c>
      <c r="D1571" s="6">
        <v>8000</v>
      </c>
      <c r="E1571" s="8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8269</v>
      </c>
      <c r="O1571">
        <f t="shared" si="144"/>
        <v>104</v>
      </c>
      <c r="P1571">
        <f t="shared" si="145"/>
        <v>177.62</v>
      </c>
      <c r="Q1571" t="s">
        <v>8315</v>
      </c>
      <c r="R1571" t="s">
        <v>8316</v>
      </c>
      <c r="S1571" s="14">
        <f t="shared" si="146"/>
        <v>42549.665717592594</v>
      </c>
      <c r="T1571" s="14">
        <f t="shared" si="147"/>
        <v>42579.665717592594</v>
      </c>
      <c r="U1571">
        <f t="shared" si="148"/>
        <v>30</v>
      </c>
      <c r="V1571">
        <f t="shared" si="149"/>
        <v>2016</v>
      </c>
    </row>
    <row r="1572" spans="1:22" ht="30" x14ac:dyDescent="0.25">
      <c r="A1572">
        <v>2729</v>
      </c>
      <c r="B1572" s="3" t="s">
        <v>2729</v>
      </c>
      <c r="C1572" s="3" t="s">
        <v>6839</v>
      </c>
      <c r="D1572" s="6">
        <v>7500</v>
      </c>
      <c r="E1572" s="8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8293</v>
      </c>
      <c r="O1572">
        <f t="shared" si="144"/>
        <v>104</v>
      </c>
      <c r="P1572">
        <f t="shared" si="145"/>
        <v>340.57</v>
      </c>
      <c r="Q1572" t="s">
        <v>8308</v>
      </c>
      <c r="R1572" t="s">
        <v>8309</v>
      </c>
      <c r="S1572" s="14">
        <f t="shared" si="146"/>
        <v>42095.240706018521</v>
      </c>
      <c r="T1572" s="14">
        <f t="shared" si="147"/>
        <v>42125.240706018521</v>
      </c>
      <c r="U1572">
        <f t="shared" si="148"/>
        <v>30</v>
      </c>
      <c r="V1572">
        <f t="shared" si="149"/>
        <v>2015</v>
      </c>
    </row>
    <row r="1573" spans="1:22" ht="60" x14ac:dyDescent="0.25">
      <c r="A1573">
        <v>791</v>
      </c>
      <c r="B1573" s="3" t="s">
        <v>792</v>
      </c>
      <c r="C1573" s="3" t="s">
        <v>4901</v>
      </c>
      <c r="D1573" s="6">
        <v>7500</v>
      </c>
      <c r="E1573" s="8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8274</v>
      </c>
      <c r="O1573">
        <f t="shared" si="144"/>
        <v>104</v>
      </c>
      <c r="P1573">
        <f t="shared" si="145"/>
        <v>60.86</v>
      </c>
      <c r="Q1573" t="s">
        <v>8312</v>
      </c>
      <c r="R1573" t="s">
        <v>8313</v>
      </c>
      <c r="S1573" s="14">
        <f t="shared" si="146"/>
        <v>41557.780624999999</v>
      </c>
      <c r="T1573" s="14">
        <f t="shared" si="147"/>
        <v>41591.249305555553</v>
      </c>
      <c r="U1573">
        <f t="shared" si="148"/>
        <v>34</v>
      </c>
      <c r="V1573">
        <f t="shared" si="149"/>
        <v>2013</v>
      </c>
    </row>
    <row r="1574" spans="1:22" ht="60" x14ac:dyDescent="0.25">
      <c r="A1574">
        <v>2461</v>
      </c>
      <c r="B1574" s="3" t="s">
        <v>2462</v>
      </c>
      <c r="C1574" s="3" t="s">
        <v>6571</v>
      </c>
      <c r="D1574" s="6">
        <v>7500</v>
      </c>
      <c r="E1574" s="8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8277</v>
      </c>
      <c r="O1574">
        <f t="shared" si="144"/>
        <v>104</v>
      </c>
      <c r="P1574">
        <f t="shared" si="145"/>
        <v>90.52</v>
      </c>
      <c r="Q1574" t="s">
        <v>8312</v>
      </c>
      <c r="R1574" t="s">
        <v>8329</v>
      </c>
      <c r="S1574" s="14">
        <f t="shared" si="146"/>
        <v>40784.012696759259</v>
      </c>
      <c r="T1574" s="14">
        <f t="shared" si="147"/>
        <v>40817.125</v>
      </c>
      <c r="U1574">
        <f t="shared" si="148"/>
        <v>34</v>
      </c>
      <c r="V1574">
        <f t="shared" si="149"/>
        <v>2011</v>
      </c>
    </row>
    <row r="1575" spans="1:22" ht="30" x14ac:dyDescent="0.25">
      <c r="A1575">
        <v>2529</v>
      </c>
      <c r="B1575" s="3" t="s">
        <v>2529</v>
      </c>
      <c r="C1575" s="3" t="s">
        <v>6639</v>
      </c>
      <c r="D1575" s="6">
        <v>6000</v>
      </c>
      <c r="E1575" s="8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8298</v>
      </c>
      <c r="O1575">
        <f t="shared" si="144"/>
        <v>104</v>
      </c>
      <c r="P1575">
        <f t="shared" si="145"/>
        <v>82.33</v>
      </c>
      <c r="Q1575" t="s">
        <v>8312</v>
      </c>
      <c r="R1575" t="s">
        <v>8334</v>
      </c>
      <c r="S1575" s="14">
        <f t="shared" si="146"/>
        <v>40948.080729166664</v>
      </c>
      <c r="T1575" s="14">
        <f t="shared" si="147"/>
        <v>40993.0390625</v>
      </c>
      <c r="U1575">
        <f t="shared" si="148"/>
        <v>45</v>
      </c>
      <c r="V1575">
        <f t="shared" si="149"/>
        <v>2012</v>
      </c>
    </row>
    <row r="1576" spans="1:22" ht="30" x14ac:dyDescent="0.25">
      <c r="A1576">
        <v>1629</v>
      </c>
      <c r="B1576" s="3" t="s">
        <v>1630</v>
      </c>
      <c r="C1576" s="3" t="s">
        <v>5739</v>
      </c>
      <c r="D1576" s="6">
        <v>6000</v>
      </c>
      <c r="E1576" s="8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8274</v>
      </c>
      <c r="O1576">
        <f t="shared" si="144"/>
        <v>104</v>
      </c>
      <c r="P1576">
        <f t="shared" si="145"/>
        <v>75.849999999999994</v>
      </c>
      <c r="Q1576" t="s">
        <v>8312</v>
      </c>
      <c r="R1576" t="s">
        <v>8313</v>
      </c>
      <c r="S1576" s="14">
        <f t="shared" si="146"/>
        <v>41645.867280092592</v>
      </c>
      <c r="T1576" s="14">
        <f t="shared" si="147"/>
        <v>41690.867280092592</v>
      </c>
      <c r="U1576">
        <f t="shared" si="148"/>
        <v>45</v>
      </c>
      <c r="V1576">
        <f t="shared" si="149"/>
        <v>2014</v>
      </c>
    </row>
    <row r="1577" spans="1:22" ht="60" x14ac:dyDescent="0.25">
      <c r="A1577">
        <v>3424</v>
      </c>
      <c r="B1577" s="3" t="s">
        <v>3423</v>
      </c>
      <c r="C1577" s="3" t="s">
        <v>7534</v>
      </c>
      <c r="D1577" s="6">
        <v>6000</v>
      </c>
      <c r="E1577" s="8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8269</v>
      </c>
      <c r="O1577">
        <f t="shared" si="144"/>
        <v>104</v>
      </c>
      <c r="P1577">
        <f t="shared" si="145"/>
        <v>81.78</v>
      </c>
      <c r="Q1577" t="s">
        <v>8315</v>
      </c>
      <c r="R1577" t="s">
        <v>8316</v>
      </c>
      <c r="S1577" s="14">
        <f t="shared" si="146"/>
        <v>42018.676898148144</v>
      </c>
      <c r="T1577" s="14">
        <f t="shared" si="147"/>
        <v>42040.290972222225</v>
      </c>
      <c r="U1577">
        <f t="shared" si="148"/>
        <v>22</v>
      </c>
      <c r="V1577">
        <f t="shared" si="149"/>
        <v>2015</v>
      </c>
    </row>
    <row r="1578" spans="1:22" ht="45" x14ac:dyDescent="0.25">
      <c r="A1578">
        <v>1249</v>
      </c>
      <c r="B1578" s="3" t="s">
        <v>1250</v>
      </c>
      <c r="C1578" s="3" t="s">
        <v>5359</v>
      </c>
      <c r="D1578" s="6">
        <v>5000</v>
      </c>
      <c r="E1578" s="8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8274</v>
      </c>
      <c r="O1578">
        <f t="shared" si="144"/>
        <v>104</v>
      </c>
      <c r="P1578">
        <f t="shared" si="145"/>
        <v>64.47</v>
      </c>
      <c r="Q1578" t="s">
        <v>8312</v>
      </c>
      <c r="R1578" t="s">
        <v>8313</v>
      </c>
      <c r="S1578" s="14">
        <f t="shared" si="146"/>
        <v>41067.74086805556</v>
      </c>
      <c r="T1578" s="14">
        <f t="shared" si="147"/>
        <v>41097.74086805556</v>
      </c>
      <c r="U1578">
        <f t="shared" si="148"/>
        <v>30</v>
      </c>
      <c r="V1578">
        <f t="shared" si="149"/>
        <v>2012</v>
      </c>
    </row>
    <row r="1579" spans="1:22" ht="60" x14ac:dyDescent="0.25">
      <c r="A1579">
        <v>1350</v>
      </c>
      <c r="B1579" s="3" t="s">
        <v>1351</v>
      </c>
      <c r="C1579" s="3" t="s">
        <v>5460</v>
      </c>
      <c r="D1579" s="6">
        <v>5000</v>
      </c>
      <c r="E1579" s="8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8272</v>
      </c>
      <c r="O1579">
        <f t="shared" si="144"/>
        <v>104</v>
      </c>
      <c r="P1579">
        <f t="shared" si="145"/>
        <v>66.7</v>
      </c>
      <c r="Q1579" t="s">
        <v>8321</v>
      </c>
      <c r="R1579" t="s">
        <v>8331</v>
      </c>
      <c r="S1579" s="14">
        <f t="shared" si="146"/>
        <v>42334.013124999998</v>
      </c>
      <c r="T1579" s="14">
        <f t="shared" si="147"/>
        <v>42364.013124999998</v>
      </c>
      <c r="U1579">
        <f t="shared" si="148"/>
        <v>30</v>
      </c>
      <c r="V1579">
        <f t="shared" si="149"/>
        <v>2015</v>
      </c>
    </row>
    <row r="1580" spans="1:22" ht="60" x14ac:dyDescent="0.25">
      <c r="A1580">
        <v>112</v>
      </c>
      <c r="B1580" s="3" t="s">
        <v>114</v>
      </c>
      <c r="C1580" s="3" t="s">
        <v>4223</v>
      </c>
      <c r="D1580" s="6">
        <v>5000</v>
      </c>
      <c r="E1580" s="8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8264</v>
      </c>
      <c r="O1580">
        <f t="shared" si="144"/>
        <v>104</v>
      </c>
      <c r="P1580">
        <f t="shared" si="145"/>
        <v>64.2</v>
      </c>
      <c r="Q1580" t="s">
        <v>8318</v>
      </c>
      <c r="R1580" t="s">
        <v>8319</v>
      </c>
      <c r="S1580" s="14">
        <f t="shared" si="146"/>
        <v>41718.043032407404</v>
      </c>
      <c r="T1580" s="14">
        <f t="shared" si="147"/>
        <v>41742.083333333336</v>
      </c>
      <c r="U1580">
        <f t="shared" si="148"/>
        <v>25</v>
      </c>
      <c r="V1580">
        <f t="shared" si="149"/>
        <v>2014</v>
      </c>
    </row>
    <row r="1581" spans="1:22" ht="60" x14ac:dyDescent="0.25">
      <c r="A1581">
        <v>1001</v>
      </c>
      <c r="B1581" s="3" t="s">
        <v>1002</v>
      </c>
      <c r="C1581" s="3" t="s">
        <v>5111</v>
      </c>
      <c r="D1581" s="6">
        <v>5000</v>
      </c>
      <c r="E1581" s="8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8271</v>
      </c>
      <c r="O1581">
        <f t="shared" si="144"/>
        <v>104</v>
      </c>
      <c r="P1581">
        <f t="shared" si="145"/>
        <v>1300</v>
      </c>
      <c r="Q1581" t="s">
        <v>8308</v>
      </c>
      <c r="R1581" t="s">
        <v>8314</v>
      </c>
      <c r="S1581" s="14">
        <f t="shared" si="146"/>
        <v>42720.720057870371</v>
      </c>
      <c r="T1581" s="14">
        <f t="shared" si="147"/>
        <v>42765.720057870371</v>
      </c>
      <c r="U1581">
        <f t="shared" si="148"/>
        <v>45</v>
      </c>
      <c r="V1581">
        <f t="shared" si="149"/>
        <v>2016</v>
      </c>
    </row>
    <row r="1582" spans="1:22" ht="45" x14ac:dyDescent="0.25">
      <c r="A1582">
        <v>3369</v>
      </c>
      <c r="B1582" s="3" t="s">
        <v>3368</v>
      </c>
      <c r="C1582" s="3" t="s">
        <v>7479</v>
      </c>
      <c r="D1582" s="6">
        <v>5000</v>
      </c>
      <c r="E1582" s="8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8269</v>
      </c>
      <c r="O1582">
        <f t="shared" si="144"/>
        <v>104</v>
      </c>
      <c r="P1582">
        <f t="shared" si="145"/>
        <v>96.2</v>
      </c>
      <c r="Q1582" t="s">
        <v>8315</v>
      </c>
      <c r="R1582" t="s">
        <v>8316</v>
      </c>
      <c r="S1582" s="14">
        <f t="shared" si="146"/>
        <v>42690.041435185187</v>
      </c>
      <c r="T1582" s="14">
        <f t="shared" si="147"/>
        <v>42750.041435185187</v>
      </c>
      <c r="U1582">
        <f t="shared" si="148"/>
        <v>60</v>
      </c>
      <c r="V1582">
        <f t="shared" si="149"/>
        <v>2016</v>
      </c>
    </row>
    <row r="1583" spans="1:22" ht="60" x14ac:dyDescent="0.25">
      <c r="A1583">
        <v>245</v>
      </c>
      <c r="B1583" s="3" t="s">
        <v>246</v>
      </c>
      <c r="C1583" s="3" t="s">
        <v>4355</v>
      </c>
      <c r="D1583" s="6">
        <v>5000</v>
      </c>
      <c r="E1583" s="8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8267</v>
      </c>
      <c r="O1583">
        <f t="shared" si="144"/>
        <v>104</v>
      </c>
      <c r="P1583">
        <f t="shared" si="145"/>
        <v>54.02</v>
      </c>
      <c r="Q1583" t="s">
        <v>8318</v>
      </c>
      <c r="R1583" t="s">
        <v>8330</v>
      </c>
      <c r="S1583" s="14">
        <f t="shared" si="146"/>
        <v>41107.053067129629</v>
      </c>
      <c r="T1583" s="14">
        <f t="shared" si="147"/>
        <v>41137.053067129629</v>
      </c>
      <c r="U1583">
        <f t="shared" si="148"/>
        <v>30</v>
      </c>
      <c r="V1583">
        <f t="shared" si="149"/>
        <v>2012</v>
      </c>
    </row>
    <row r="1584" spans="1:22" ht="60" x14ac:dyDescent="0.25">
      <c r="A1584">
        <v>3748</v>
      </c>
      <c r="B1584" s="3" t="s">
        <v>3745</v>
      </c>
      <c r="C1584" s="3" t="s">
        <v>7858</v>
      </c>
      <c r="D1584" s="6">
        <v>5000</v>
      </c>
      <c r="E1584" s="8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8303</v>
      </c>
      <c r="O1584">
        <f t="shared" si="144"/>
        <v>104</v>
      </c>
      <c r="P1584">
        <f t="shared" si="145"/>
        <v>99.54</v>
      </c>
      <c r="Q1584" t="s">
        <v>8315</v>
      </c>
      <c r="R1584" t="s">
        <v>8336</v>
      </c>
      <c r="S1584" s="14">
        <f t="shared" si="146"/>
        <v>42395.706435185188</v>
      </c>
      <c r="T1584" s="14">
        <f t="shared" si="147"/>
        <v>42416.249305555553</v>
      </c>
      <c r="U1584">
        <f t="shared" si="148"/>
        <v>21</v>
      </c>
      <c r="V1584">
        <f t="shared" si="149"/>
        <v>2016</v>
      </c>
    </row>
    <row r="1585" spans="1:22" ht="45" x14ac:dyDescent="0.25">
      <c r="A1585">
        <v>3208</v>
      </c>
      <c r="B1585" s="3" t="s">
        <v>3208</v>
      </c>
      <c r="C1585" s="3" t="s">
        <v>7318</v>
      </c>
      <c r="D1585" s="6">
        <v>5000</v>
      </c>
      <c r="E1585" s="8">
        <v>5175</v>
      </c>
      <c r="F1585" t="s">
        <v>8218</v>
      </c>
      <c r="G1585" t="s">
        <v>8223</v>
      </c>
      <c r="H1585" t="s">
        <v>8245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t="s">
        <v>8269</v>
      </c>
      <c r="O1585">
        <f t="shared" si="144"/>
        <v>104</v>
      </c>
      <c r="P1585">
        <f t="shared" si="145"/>
        <v>63.11</v>
      </c>
      <c r="Q1585" t="s">
        <v>8315</v>
      </c>
      <c r="R1585" t="s">
        <v>8316</v>
      </c>
      <c r="S1585" s="14">
        <f t="shared" si="146"/>
        <v>41827.605057870373</v>
      </c>
      <c r="T1585" s="14">
        <f t="shared" si="147"/>
        <v>41848.605057870373</v>
      </c>
      <c r="U1585">
        <f t="shared" si="148"/>
        <v>21</v>
      </c>
      <c r="V1585">
        <f t="shared" si="149"/>
        <v>2014</v>
      </c>
    </row>
    <row r="1586" spans="1:22" ht="45" x14ac:dyDescent="0.25">
      <c r="A1586">
        <v>1636</v>
      </c>
      <c r="B1586" s="3" t="s">
        <v>1637</v>
      </c>
      <c r="C1586" s="3" t="s">
        <v>5746</v>
      </c>
      <c r="D1586" s="6">
        <v>4500</v>
      </c>
      <c r="E1586" s="8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8274</v>
      </c>
      <c r="O1586">
        <f t="shared" si="144"/>
        <v>104</v>
      </c>
      <c r="P1586">
        <f t="shared" si="145"/>
        <v>53.56</v>
      </c>
      <c r="Q1586" t="s">
        <v>8312</v>
      </c>
      <c r="R1586" t="s">
        <v>8313</v>
      </c>
      <c r="S1586" s="14">
        <f t="shared" si="146"/>
        <v>40663.08666666667</v>
      </c>
      <c r="T1586" s="14">
        <f t="shared" si="147"/>
        <v>40706.166666666664</v>
      </c>
      <c r="U1586">
        <f t="shared" si="148"/>
        <v>44</v>
      </c>
      <c r="V1586">
        <f t="shared" si="149"/>
        <v>2011</v>
      </c>
    </row>
    <row r="1587" spans="1:22" ht="45" x14ac:dyDescent="0.25">
      <c r="A1587">
        <v>809</v>
      </c>
      <c r="B1587" s="3" t="s">
        <v>810</v>
      </c>
      <c r="C1587" s="3" t="s">
        <v>4919</v>
      </c>
      <c r="D1587" s="6">
        <v>4000</v>
      </c>
      <c r="E1587" s="8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8274</v>
      </c>
      <c r="O1587">
        <f t="shared" si="144"/>
        <v>104</v>
      </c>
      <c r="P1587">
        <f t="shared" si="145"/>
        <v>79.83</v>
      </c>
      <c r="Q1587" t="s">
        <v>8312</v>
      </c>
      <c r="R1587" t="s">
        <v>8313</v>
      </c>
      <c r="S1587" s="14">
        <f t="shared" si="146"/>
        <v>41628.833680555559</v>
      </c>
      <c r="T1587" s="14">
        <f t="shared" si="147"/>
        <v>41658.833680555559</v>
      </c>
      <c r="U1587">
        <f t="shared" si="148"/>
        <v>30</v>
      </c>
      <c r="V1587">
        <f t="shared" si="149"/>
        <v>2013</v>
      </c>
    </row>
    <row r="1588" spans="1:22" ht="45" x14ac:dyDescent="0.25">
      <c r="A1588">
        <v>1273</v>
      </c>
      <c r="B1588" s="3" t="s">
        <v>1274</v>
      </c>
      <c r="C1588" s="3" t="s">
        <v>5383</v>
      </c>
      <c r="D1588" s="6">
        <v>4000</v>
      </c>
      <c r="E1588" s="8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8274</v>
      </c>
      <c r="O1588">
        <f t="shared" si="144"/>
        <v>104</v>
      </c>
      <c r="P1588">
        <f t="shared" si="145"/>
        <v>76.67</v>
      </c>
      <c r="Q1588" t="s">
        <v>8312</v>
      </c>
      <c r="R1588" t="s">
        <v>8313</v>
      </c>
      <c r="S1588" s="14">
        <f t="shared" si="146"/>
        <v>41852.730219907404</v>
      </c>
      <c r="T1588" s="14">
        <f t="shared" si="147"/>
        <v>41882.730219907404</v>
      </c>
      <c r="U1588">
        <f t="shared" si="148"/>
        <v>30</v>
      </c>
      <c r="V1588">
        <f t="shared" si="149"/>
        <v>2014</v>
      </c>
    </row>
    <row r="1589" spans="1:22" ht="60" x14ac:dyDescent="0.25">
      <c r="A1589">
        <v>3350</v>
      </c>
      <c r="B1589" s="3" t="s">
        <v>3349</v>
      </c>
      <c r="C1589" s="3" t="s">
        <v>7460</v>
      </c>
      <c r="D1589" s="6">
        <v>3500</v>
      </c>
      <c r="E1589" s="8">
        <v>3655</v>
      </c>
      <c r="F1589" t="s">
        <v>8218</v>
      </c>
      <c r="G1589" t="s">
        <v>8242</v>
      </c>
      <c r="H1589" t="s">
        <v>8248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t="s">
        <v>8269</v>
      </c>
      <c r="O1589">
        <f t="shared" si="144"/>
        <v>104</v>
      </c>
      <c r="P1589">
        <f t="shared" si="145"/>
        <v>71.67</v>
      </c>
      <c r="Q1589" t="s">
        <v>8315</v>
      </c>
      <c r="R1589" t="s">
        <v>8316</v>
      </c>
      <c r="S1589" s="14">
        <f t="shared" si="146"/>
        <v>42302.701516203699</v>
      </c>
      <c r="T1589" s="14">
        <f t="shared" si="147"/>
        <v>42337.958333333328</v>
      </c>
      <c r="U1589">
        <f t="shared" si="148"/>
        <v>36</v>
      </c>
      <c r="V1589">
        <f t="shared" si="149"/>
        <v>2015</v>
      </c>
    </row>
    <row r="1590" spans="1:22" ht="60" x14ac:dyDescent="0.25">
      <c r="A1590">
        <v>354</v>
      </c>
      <c r="B1590" s="3" t="s">
        <v>355</v>
      </c>
      <c r="C1590" s="3" t="s">
        <v>4464</v>
      </c>
      <c r="D1590" s="6">
        <v>3500</v>
      </c>
      <c r="E1590" s="8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8267</v>
      </c>
      <c r="O1590">
        <f t="shared" si="144"/>
        <v>104</v>
      </c>
      <c r="P1590">
        <f t="shared" si="145"/>
        <v>125.45</v>
      </c>
      <c r="Q1590" t="s">
        <v>8318</v>
      </c>
      <c r="R1590" t="s">
        <v>8330</v>
      </c>
      <c r="S1590" s="14">
        <f t="shared" si="146"/>
        <v>42438.827789351853</v>
      </c>
      <c r="T1590" s="14">
        <f t="shared" si="147"/>
        <v>42468.786122685182</v>
      </c>
      <c r="U1590">
        <f t="shared" si="148"/>
        <v>30</v>
      </c>
      <c r="V1590">
        <f t="shared" si="149"/>
        <v>2016</v>
      </c>
    </row>
    <row r="1591" spans="1:22" ht="60" x14ac:dyDescent="0.25">
      <c r="A1591">
        <v>3380</v>
      </c>
      <c r="B1591" s="3" t="s">
        <v>3379</v>
      </c>
      <c r="C1591" s="3" t="s">
        <v>7490</v>
      </c>
      <c r="D1591" s="6">
        <v>3000</v>
      </c>
      <c r="E1591" s="8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>
        <f t="shared" si="144"/>
        <v>104</v>
      </c>
      <c r="P1591">
        <f t="shared" si="145"/>
        <v>111.89</v>
      </c>
      <c r="Q1591" t="s">
        <v>8315</v>
      </c>
      <c r="R1591" t="s">
        <v>8316</v>
      </c>
      <c r="S1591" s="14">
        <f t="shared" si="146"/>
        <v>41937.95344907407</v>
      </c>
      <c r="T1591" s="14">
        <f t="shared" si="147"/>
        <v>41972.995115740734</v>
      </c>
      <c r="U1591">
        <f t="shared" si="148"/>
        <v>36</v>
      </c>
      <c r="V1591">
        <f t="shared" si="149"/>
        <v>2014</v>
      </c>
    </row>
    <row r="1592" spans="1:22" ht="30" x14ac:dyDescent="0.25">
      <c r="A1592">
        <v>1276</v>
      </c>
      <c r="B1592" s="3" t="s">
        <v>1277</v>
      </c>
      <c r="C1592" s="3" t="s">
        <v>5386</v>
      </c>
      <c r="D1592" s="6">
        <v>3000</v>
      </c>
      <c r="E1592" s="8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8274</v>
      </c>
      <c r="O1592">
        <f t="shared" si="144"/>
        <v>104</v>
      </c>
      <c r="P1592">
        <f t="shared" si="145"/>
        <v>46.07</v>
      </c>
      <c r="Q1592" t="s">
        <v>8312</v>
      </c>
      <c r="R1592" t="s">
        <v>8313</v>
      </c>
      <c r="S1592" s="14">
        <f t="shared" si="146"/>
        <v>40007.704247685186</v>
      </c>
      <c r="T1592" s="14">
        <f t="shared" si="147"/>
        <v>40057.166666666664</v>
      </c>
      <c r="U1592">
        <f t="shared" si="148"/>
        <v>50</v>
      </c>
      <c r="V1592">
        <f t="shared" si="149"/>
        <v>2009</v>
      </c>
    </row>
    <row r="1593" spans="1:22" ht="45" x14ac:dyDescent="0.25">
      <c r="A1593">
        <v>3414</v>
      </c>
      <c r="B1593" s="3" t="s">
        <v>3413</v>
      </c>
      <c r="C1593" s="3" t="s">
        <v>7524</v>
      </c>
      <c r="D1593" s="6">
        <v>3000</v>
      </c>
      <c r="E1593" s="8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8269</v>
      </c>
      <c r="O1593">
        <f t="shared" si="144"/>
        <v>104</v>
      </c>
      <c r="P1593">
        <f t="shared" si="145"/>
        <v>70.569999999999993</v>
      </c>
      <c r="Q1593" t="s">
        <v>8315</v>
      </c>
      <c r="R1593" t="s">
        <v>8316</v>
      </c>
      <c r="S1593" s="14">
        <f t="shared" si="146"/>
        <v>42675.832465277781</v>
      </c>
      <c r="T1593" s="14">
        <f t="shared" si="147"/>
        <v>42705.332638888889</v>
      </c>
      <c r="U1593">
        <f t="shared" si="148"/>
        <v>30</v>
      </c>
      <c r="V1593">
        <f t="shared" si="149"/>
        <v>2016</v>
      </c>
    </row>
    <row r="1594" spans="1:22" ht="45" x14ac:dyDescent="0.25">
      <c r="A1594">
        <v>842</v>
      </c>
      <c r="B1594" s="3" t="s">
        <v>843</v>
      </c>
      <c r="C1594" s="3" t="s">
        <v>4952</v>
      </c>
      <c r="D1594" s="6">
        <v>2500</v>
      </c>
      <c r="E1594" s="8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8275</v>
      </c>
      <c r="O1594">
        <f t="shared" si="144"/>
        <v>104</v>
      </c>
      <c r="P1594">
        <f t="shared" si="145"/>
        <v>66.87</v>
      </c>
      <c r="Q1594" t="s">
        <v>8312</v>
      </c>
      <c r="R1594" t="s">
        <v>8333</v>
      </c>
      <c r="S1594" s="14">
        <f t="shared" si="146"/>
        <v>41526.592395833337</v>
      </c>
      <c r="T1594" s="14">
        <f t="shared" si="147"/>
        <v>41561.165972222225</v>
      </c>
      <c r="U1594">
        <f t="shared" si="148"/>
        <v>35</v>
      </c>
      <c r="V1594">
        <f t="shared" si="149"/>
        <v>2013</v>
      </c>
    </row>
    <row r="1595" spans="1:22" ht="45" x14ac:dyDescent="0.25">
      <c r="A1595">
        <v>1259</v>
      </c>
      <c r="B1595" s="3" t="s">
        <v>1260</v>
      </c>
      <c r="C1595" s="3" t="s">
        <v>5369</v>
      </c>
      <c r="D1595" s="6">
        <v>2500</v>
      </c>
      <c r="E1595" s="8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8274</v>
      </c>
      <c r="O1595">
        <f t="shared" si="144"/>
        <v>104</v>
      </c>
      <c r="P1595">
        <f t="shared" si="145"/>
        <v>27.15</v>
      </c>
      <c r="Q1595" t="s">
        <v>8312</v>
      </c>
      <c r="R1595" t="s">
        <v>8313</v>
      </c>
      <c r="S1595" s="14">
        <f t="shared" si="146"/>
        <v>41766.970648148148</v>
      </c>
      <c r="T1595" s="14">
        <f t="shared" si="147"/>
        <v>41799.165972222225</v>
      </c>
      <c r="U1595">
        <f t="shared" si="148"/>
        <v>33</v>
      </c>
      <c r="V1595">
        <f t="shared" si="149"/>
        <v>2014</v>
      </c>
    </row>
    <row r="1596" spans="1:22" ht="60" x14ac:dyDescent="0.25">
      <c r="A1596">
        <v>3438</v>
      </c>
      <c r="B1596" s="3" t="s">
        <v>3437</v>
      </c>
      <c r="C1596" s="3" t="s">
        <v>7548</v>
      </c>
      <c r="D1596" s="6">
        <v>2500</v>
      </c>
      <c r="E1596" s="8">
        <v>2605</v>
      </c>
      <c r="F1596" t="s">
        <v>8218</v>
      </c>
      <c r="G1596" t="s">
        <v>8224</v>
      </c>
      <c r="H1596" t="s">
        <v>8246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t="s">
        <v>8269</v>
      </c>
      <c r="O1596">
        <f t="shared" si="144"/>
        <v>104</v>
      </c>
      <c r="P1596">
        <f t="shared" si="145"/>
        <v>186.07</v>
      </c>
      <c r="Q1596" t="s">
        <v>8315</v>
      </c>
      <c r="R1596" t="s">
        <v>8316</v>
      </c>
      <c r="S1596" s="14">
        <f t="shared" si="146"/>
        <v>42100.927858796291</v>
      </c>
      <c r="T1596" s="14">
        <f t="shared" si="147"/>
        <v>42126.875</v>
      </c>
      <c r="U1596">
        <f t="shared" si="148"/>
        <v>26</v>
      </c>
      <c r="V1596">
        <f t="shared" si="149"/>
        <v>2015</v>
      </c>
    </row>
    <row r="1597" spans="1:22" ht="45" x14ac:dyDescent="0.25">
      <c r="A1597">
        <v>1893</v>
      </c>
      <c r="B1597" s="3" t="s">
        <v>1894</v>
      </c>
      <c r="C1597" s="3" t="s">
        <v>6003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8277</v>
      </c>
      <c r="O1597">
        <f t="shared" si="144"/>
        <v>104</v>
      </c>
      <c r="P1597">
        <f t="shared" si="145"/>
        <v>57.78</v>
      </c>
      <c r="Q1597" t="s">
        <v>8312</v>
      </c>
      <c r="R1597" t="s">
        <v>8329</v>
      </c>
      <c r="S1597" s="14">
        <f t="shared" si="146"/>
        <v>40632.94195601852</v>
      </c>
      <c r="T1597" s="14">
        <f t="shared" si="147"/>
        <v>40649.165972222225</v>
      </c>
      <c r="U1597">
        <f t="shared" si="148"/>
        <v>17</v>
      </c>
      <c r="V1597">
        <f t="shared" si="149"/>
        <v>2011</v>
      </c>
    </row>
    <row r="1598" spans="1:22" ht="60" x14ac:dyDescent="0.25">
      <c r="A1598">
        <v>2840</v>
      </c>
      <c r="B1598" s="3" t="s">
        <v>2840</v>
      </c>
      <c r="C1598" s="3" t="s">
        <v>6950</v>
      </c>
      <c r="D1598" s="6">
        <v>2500</v>
      </c>
      <c r="E1598" s="8">
        <v>2600</v>
      </c>
      <c r="F1598" t="s">
        <v>8218</v>
      </c>
      <c r="G1598" t="s">
        <v>8224</v>
      </c>
      <c r="H1598" t="s">
        <v>8246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t="s">
        <v>8269</v>
      </c>
      <c r="O1598">
        <f t="shared" si="144"/>
        <v>104</v>
      </c>
      <c r="P1598">
        <f t="shared" si="145"/>
        <v>19.7</v>
      </c>
      <c r="Q1598" t="s">
        <v>8315</v>
      </c>
      <c r="R1598" t="s">
        <v>8316</v>
      </c>
      <c r="S1598" s="14">
        <f t="shared" si="146"/>
        <v>42060.035636574074</v>
      </c>
      <c r="T1598" s="14">
        <f t="shared" si="147"/>
        <v>42081.708333333328</v>
      </c>
      <c r="U1598">
        <f t="shared" si="148"/>
        <v>22</v>
      </c>
      <c r="V1598">
        <f t="shared" si="149"/>
        <v>2015</v>
      </c>
    </row>
    <row r="1599" spans="1:22" ht="60" x14ac:dyDescent="0.25">
      <c r="A1599">
        <v>3365</v>
      </c>
      <c r="B1599" s="3" t="s">
        <v>3364</v>
      </c>
      <c r="C1599" s="3" t="s">
        <v>7475</v>
      </c>
      <c r="D1599" s="6">
        <v>2500</v>
      </c>
      <c r="E1599" s="8">
        <v>2600</v>
      </c>
      <c r="F1599" t="s">
        <v>8218</v>
      </c>
      <c r="G1599" t="s">
        <v>8223</v>
      </c>
      <c r="H1599" t="s">
        <v>8245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t="s">
        <v>8269</v>
      </c>
      <c r="O1599">
        <f t="shared" si="144"/>
        <v>104</v>
      </c>
      <c r="P1599">
        <f t="shared" si="145"/>
        <v>866.67</v>
      </c>
      <c r="Q1599" t="s">
        <v>8315</v>
      </c>
      <c r="R1599" t="s">
        <v>8316</v>
      </c>
      <c r="S1599" s="14">
        <f t="shared" si="146"/>
        <v>42321.101759259262</v>
      </c>
      <c r="T1599" s="14">
        <f t="shared" si="147"/>
        <v>42351.101759259262</v>
      </c>
      <c r="U1599">
        <f t="shared" si="148"/>
        <v>30</v>
      </c>
      <c r="V1599">
        <f t="shared" si="149"/>
        <v>2015</v>
      </c>
    </row>
    <row r="1600" spans="1:22" ht="90" x14ac:dyDescent="0.25">
      <c r="A1600">
        <v>3505</v>
      </c>
      <c r="B1600" s="3" t="s">
        <v>3504</v>
      </c>
      <c r="C1600" s="3" t="s">
        <v>7615</v>
      </c>
      <c r="D1600" s="6">
        <v>2500</v>
      </c>
      <c r="E1600" s="8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8269</v>
      </c>
      <c r="O1600">
        <f t="shared" si="144"/>
        <v>104</v>
      </c>
      <c r="P1600">
        <f t="shared" si="145"/>
        <v>66.510000000000005</v>
      </c>
      <c r="Q1600" t="s">
        <v>8315</v>
      </c>
      <c r="R1600" t="s">
        <v>8316</v>
      </c>
      <c r="S1600" s="14">
        <f t="shared" si="146"/>
        <v>41760.935706018521</v>
      </c>
      <c r="T1600" s="14">
        <f t="shared" si="147"/>
        <v>41772.166666666664</v>
      </c>
      <c r="U1600">
        <f t="shared" si="148"/>
        <v>12</v>
      </c>
      <c r="V1600">
        <f t="shared" si="149"/>
        <v>2014</v>
      </c>
    </row>
    <row r="1601" spans="1:22" ht="45" x14ac:dyDescent="0.25">
      <c r="A1601">
        <v>3601</v>
      </c>
      <c r="B1601" s="3" t="s">
        <v>3600</v>
      </c>
      <c r="C1601" s="3" t="s">
        <v>7711</v>
      </c>
      <c r="D1601" s="6">
        <v>2000</v>
      </c>
      <c r="E1601" s="8">
        <v>2087</v>
      </c>
      <c r="F1601" t="s">
        <v>8218</v>
      </c>
      <c r="G1601" t="s">
        <v>8224</v>
      </c>
      <c r="H1601" t="s">
        <v>8246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t="s">
        <v>8269</v>
      </c>
      <c r="O1601">
        <f t="shared" si="144"/>
        <v>104</v>
      </c>
      <c r="P1601">
        <f t="shared" si="145"/>
        <v>39.380000000000003</v>
      </c>
      <c r="Q1601" t="s">
        <v>8315</v>
      </c>
      <c r="R1601" t="s">
        <v>8316</v>
      </c>
      <c r="S1601" s="14">
        <f t="shared" si="146"/>
        <v>41990.99863425926</v>
      </c>
      <c r="T1601" s="14">
        <f t="shared" si="147"/>
        <v>42020.99863425926</v>
      </c>
      <c r="U1601">
        <f t="shared" si="148"/>
        <v>30</v>
      </c>
      <c r="V1601">
        <f t="shared" si="149"/>
        <v>2014</v>
      </c>
    </row>
    <row r="1602" spans="1:22" ht="45" x14ac:dyDescent="0.25">
      <c r="A1602">
        <v>1244</v>
      </c>
      <c r="B1602" s="3" t="s">
        <v>1245</v>
      </c>
      <c r="C1602" s="3" t="s">
        <v>5354</v>
      </c>
      <c r="D1602" s="6">
        <v>2000</v>
      </c>
      <c r="E1602" s="8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8274</v>
      </c>
      <c r="O1602">
        <f t="shared" ref="O1602:O1665" si="150">ROUND(E1602/D1602*100,0)</f>
        <v>104</v>
      </c>
      <c r="P1602">
        <f t="shared" si="145"/>
        <v>46.13</v>
      </c>
      <c r="Q1602" t="s">
        <v>8312</v>
      </c>
      <c r="R1602" t="s">
        <v>8313</v>
      </c>
      <c r="S1602" s="14">
        <f t="shared" si="146"/>
        <v>41355.825497685182</v>
      </c>
      <c r="T1602" s="14">
        <f t="shared" si="147"/>
        <v>41386.875</v>
      </c>
      <c r="U1602">
        <f t="shared" si="148"/>
        <v>32</v>
      </c>
      <c r="V1602">
        <f t="shared" si="149"/>
        <v>2013</v>
      </c>
    </row>
    <row r="1603" spans="1:22" ht="60" x14ac:dyDescent="0.25">
      <c r="A1603">
        <v>754</v>
      </c>
      <c r="B1603" s="3" t="s">
        <v>755</v>
      </c>
      <c r="C1603" s="3" t="s">
        <v>4864</v>
      </c>
      <c r="D1603" s="6">
        <v>2000</v>
      </c>
      <c r="E1603" s="8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8272</v>
      </c>
      <c r="O1603">
        <f t="shared" si="150"/>
        <v>104</v>
      </c>
      <c r="P1603">
        <f t="shared" ref="P1603:P1666" si="151">IFERROR(ROUND(E1603/L1603,2),0)</f>
        <v>42.35</v>
      </c>
      <c r="Q1603" t="s">
        <v>8321</v>
      </c>
      <c r="R1603" t="s">
        <v>8331</v>
      </c>
      <c r="S1603" s="14">
        <f t="shared" ref="S1603:S1666" si="152">+(((J1603/60)/60)/24)+DATE(1970,1,1)</f>
        <v>41249.749085648145</v>
      </c>
      <c r="T1603" s="14">
        <f t="shared" ref="T1603:T1666" si="153">+(((I1603/60)/60)/24)+DATE(1970,1,1)</f>
        <v>41279.749085648145</v>
      </c>
      <c r="U1603">
        <f t="shared" ref="U1603:U1666" si="154">CEILING(T1603-S1603,1)</f>
        <v>30</v>
      </c>
      <c r="V1603">
        <f t="shared" ref="V1603:V1666" si="155">YEAR(S1603)</f>
        <v>2012</v>
      </c>
    </row>
    <row r="1604" spans="1:22" ht="60" x14ac:dyDescent="0.25">
      <c r="A1604">
        <v>3379</v>
      </c>
      <c r="B1604" s="3" t="s">
        <v>3378</v>
      </c>
      <c r="C1604" s="3" t="s">
        <v>7489</v>
      </c>
      <c r="D1604" s="6">
        <v>2000</v>
      </c>
      <c r="E1604" s="8">
        <v>2073</v>
      </c>
      <c r="F1604" t="s">
        <v>8218</v>
      </c>
      <c r="G1604" t="s">
        <v>8224</v>
      </c>
      <c r="H1604" t="s">
        <v>8246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t="s">
        <v>8269</v>
      </c>
      <c r="O1604">
        <f t="shared" si="150"/>
        <v>104</v>
      </c>
      <c r="P1604">
        <f t="shared" si="151"/>
        <v>54.55</v>
      </c>
      <c r="Q1604" t="s">
        <v>8315</v>
      </c>
      <c r="R1604" t="s">
        <v>8316</v>
      </c>
      <c r="S1604" s="14">
        <f t="shared" si="152"/>
        <v>42225.513888888891</v>
      </c>
      <c r="T1604" s="14">
        <f t="shared" si="153"/>
        <v>42242.958333333328</v>
      </c>
      <c r="U1604">
        <f t="shared" si="154"/>
        <v>18</v>
      </c>
      <c r="V1604">
        <f t="shared" si="155"/>
        <v>2015</v>
      </c>
    </row>
    <row r="1605" spans="1:22" ht="45" x14ac:dyDescent="0.25">
      <c r="A1605">
        <v>3396</v>
      </c>
      <c r="B1605" s="3" t="s">
        <v>3395</v>
      </c>
      <c r="C1605" s="3" t="s">
        <v>7506</v>
      </c>
      <c r="D1605" s="6">
        <v>1500</v>
      </c>
      <c r="E1605" s="8">
        <v>1565</v>
      </c>
      <c r="F1605" t="s">
        <v>8218</v>
      </c>
      <c r="G1605" t="s">
        <v>8223</v>
      </c>
      <c r="H1605" t="s">
        <v>8245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t="s">
        <v>8269</v>
      </c>
      <c r="O1605">
        <f t="shared" si="150"/>
        <v>104</v>
      </c>
      <c r="P1605">
        <f t="shared" si="151"/>
        <v>55.89</v>
      </c>
      <c r="Q1605" t="s">
        <v>8315</v>
      </c>
      <c r="R1605" t="s">
        <v>8316</v>
      </c>
      <c r="S1605" s="14">
        <f t="shared" si="152"/>
        <v>41764.44663194444</v>
      </c>
      <c r="T1605" s="14">
        <f t="shared" si="153"/>
        <v>41791.165972222225</v>
      </c>
      <c r="U1605">
        <f t="shared" si="154"/>
        <v>27</v>
      </c>
      <c r="V1605">
        <f t="shared" si="155"/>
        <v>2014</v>
      </c>
    </row>
    <row r="1606" spans="1:22" ht="45" x14ac:dyDescent="0.25">
      <c r="A1606">
        <v>2290</v>
      </c>
      <c r="B1606" s="3" t="s">
        <v>2291</v>
      </c>
      <c r="C1606" s="3" t="s">
        <v>6400</v>
      </c>
      <c r="D1606" s="6">
        <v>1500</v>
      </c>
      <c r="E1606" s="8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8274</v>
      </c>
      <c r="O1606">
        <f t="shared" si="150"/>
        <v>104</v>
      </c>
      <c r="P1606">
        <f t="shared" si="151"/>
        <v>53.83</v>
      </c>
      <c r="Q1606" t="s">
        <v>8312</v>
      </c>
      <c r="R1606" t="s">
        <v>8313</v>
      </c>
      <c r="S1606" s="14">
        <f t="shared" si="152"/>
        <v>40070.253819444442</v>
      </c>
      <c r="T1606" s="14">
        <f t="shared" si="153"/>
        <v>40148.708333333336</v>
      </c>
      <c r="U1606">
        <f t="shared" si="154"/>
        <v>79</v>
      </c>
      <c r="V1606">
        <f t="shared" si="155"/>
        <v>2009</v>
      </c>
    </row>
    <row r="1607" spans="1:22" ht="60" x14ac:dyDescent="0.25">
      <c r="A1607">
        <v>3388</v>
      </c>
      <c r="B1607" s="3" t="s">
        <v>3387</v>
      </c>
      <c r="C1607" s="3" t="s">
        <v>7498</v>
      </c>
      <c r="D1607" s="6">
        <v>1500</v>
      </c>
      <c r="E1607" s="8">
        <v>1557</v>
      </c>
      <c r="F1607" t="s">
        <v>8218</v>
      </c>
      <c r="G1607" t="s">
        <v>8224</v>
      </c>
      <c r="H1607" t="s">
        <v>8246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t="s">
        <v>8269</v>
      </c>
      <c r="O1607">
        <f t="shared" si="150"/>
        <v>104</v>
      </c>
      <c r="P1607">
        <f t="shared" si="151"/>
        <v>34.6</v>
      </c>
      <c r="Q1607" t="s">
        <v>8315</v>
      </c>
      <c r="R1607" t="s">
        <v>8316</v>
      </c>
      <c r="S1607" s="14">
        <f t="shared" si="152"/>
        <v>42143.461122685185</v>
      </c>
      <c r="T1607" s="14">
        <f t="shared" si="153"/>
        <v>42173.461122685185</v>
      </c>
      <c r="U1607">
        <f t="shared" si="154"/>
        <v>30</v>
      </c>
      <c r="V1607">
        <f t="shared" si="155"/>
        <v>2015</v>
      </c>
    </row>
    <row r="1608" spans="1:22" ht="30" x14ac:dyDescent="0.25">
      <c r="A1608">
        <v>1370</v>
      </c>
      <c r="B1608" s="3" t="s">
        <v>1371</v>
      </c>
      <c r="C1608" s="3" t="s">
        <v>5480</v>
      </c>
      <c r="D1608" s="6">
        <v>1500</v>
      </c>
      <c r="E1608" s="8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8274</v>
      </c>
      <c r="O1608">
        <f t="shared" si="150"/>
        <v>104</v>
      </c>
      <c r="P1608">
        <f t="shared" si="151"/>
        <v>77.75</v>
      </c>
      <c r="Q1608" t="s">
        <v>8312</v>
      </c>
      <c r="R1608" t="s">
        <v>8313</v>
      </c>
      <c r="S1608" s="14">
        <f t="shared" si="152"/>
        <v>41548.00335648148</v>
      </c>
      <c r="T1608" s="14">
        <f t="shared" si="153"/>
        <v>41563.00335648148</v>
      </c>
      <c r="U1608">
        <f t="shared" si="154"/>
        <v>15</v>
      </c>
      <c r="V1608">
        <f t="shared" si="155"/>
        <v>2013</v>
      </c>
    </row>
    <row r="1609" spans="1:22" ht="60" x14ac:dyDescent="0.25">
      <c r="A1609">
        <v>2087</v>
      </c>
      <c r="B1609" s="3" t="s">
        <v>2088</v>
      </c>
      <c r="C1609" s="3" t="s">
        <v>6197</v>
      </c>
      <c r="D1609" s="6">
        <v>1500</v>
      </c>
      <c r="E1609" s="8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8277</v>
      </c>
      <c r="O1609">
        <f t="shared" si="150"/>
        <v>104</v>
      </c>
      <c r="P1609">
        <f t="shared" si="151"/>
        <v>62.12</v>
      </c>
      <c r="Q1609" t="s">
        <v>8312</v>
      </c>
      <c r="R1609" t="s">
        <v>8329</v>
      </c>
      <c r="S1609" s="14">
        <f t="shared" si="152"/>
        <v>40764.204375000001</v>
      </c>
      <c r="T1609" s="14">
        <f t="shared" si="153"/>
        <v>40794.204375000001</v>
      </c>
      <c r="U1609">
        <f t="shared" si="154"/>
        <v>30</v>
      </c>
      <c r="V1609">
        <f t="shared" si="155"/>
        <v>2011</v>
      </c>
    </row>
    <row r="1610" spans="1:22" ht="60" x14ac:dyDescent="0.25">
      <c r="A1610">
        <v>3149</v>
      </c>
      <c r="B1610" s="3" t="s">
        <v>3149</v>
      </c>
      <c r="C1610" s="3" t="s">
        <v>7259</v>
      </c>
      <c r="D1610" s="6">
        <v>1250</v>
      </c>
      <c r="E1610" s="8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8269</v>
      </c>
      <c r="O1610">
        <f t="shared" si="150"/>
        <v>104</v>
      </c>
      <c r="P1610">
        <f t="shared" si="151"/>
        <v>52</v>
      </c>
      <c r="Q1610" t="s">
        <v>8315</v>
      </c>
      <c r="R1610" t="s">
        <v>8316</v>
      </c>
      <c r="S1610" s="14">
        <f t="shared" si="152"/>
        <v>41226.017361111109</v>
      </c>
      <c r="T1610" s="14">
        <f t="shared" si="153"/>
        <v>41250.083333333336</v>
      </c>
      <c r="U1610">
        <f t="shared" si="154"/>
        <v>25</v>
      </c>
      <c r="V1610">
        <f t="shared" si="155"/>
        <v>2012</v>
      </c>
    </row>
    <row r="1611" spans="1:22" ht="45" x14ac:dyDescent="0.25">
      <c r="A1611">
        <v>3226</v>
      </c>
      <c r="B1611" s="3" t="s">
        <v>3226</v>
      </c>
      <c r="C1611" s="3" t="s">
        <v>7336</v>
      </c>
      <c r="D1611" s="6">
        <v>1200</v>
      </c>
      <c r="E1611" s="8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8269</v>
      </c>
      <c r="O1611">
        <f t="shared" si="150"/>
        <v>104</v>
      </c>
      <c r="P1611">
        <f t="shared" si="151"/>
        <v>59.52</v>
      </c>
      <c r="Q1611" t="s">
        <v>8315</v>
      </c>
      <c r="R1611" t="s">
        <v>8316</v>
      </c>
      <c r="S1611" s="14">
        <f t="shared" si="152"/>
        <v>42277.583472222221</v>
      </c>
      <c r="T1611" s="14">
        <f t="shared" si="153"/>
        <v>42307.583472222221</v>
      </c>
      <c r="U1611">
        <f t="shared" si="154"/>
        <v>30</v>
      </c>
      <c r="V1611">
        <f t="shared" si="155"/>
        <v>2015</v>
      </c>
    </row>
    <row r="1612" spans="1:22" ht="45" x14ac:dyDescent="0.25">
      <c r="A1612">
        <v>3399</v>
      </c>
      <c r="B1612" s="3" t="s">
        <v>3398</v>
      </c>
      <c r="C1612" s="3" t="s">
        <v>7509</v>
      </c>
      <c r="D1612" s="6">
        <v>1200</v>
      </c>
      <c r="E1612" s="8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8269</v>
      </c>
      <c r="O1612">
        <f t="shared" si="150"/>
        <v>104</v>
      </c>
      <c r="P1612">
        <f t="shared" si="151"/>
        <v>27.07</v>
      </c>
      <c r="Q1612" t="s">
        <v>8315</v>
      </c>
      <c r="R1612" t="s">
        <v>8316</v>
      </c>
      <c r="S1612" s="14">
        <f t="shared" si="152"/>
        <v>42026.920428240745</v>
      </c>
      <c r="T1612" s="14">
        <f t="shared" si="153"/>
        <v>42056.920428240745</v>
      </c>
      <c r="U1612">
        <f t="shared" si="154"/>
        <v>30</v>
      </c>
      <c r="V1612">
        <f t="shared" si="155"/>
        <v>2015</v>
      </c>
    </row>
    <row r="1613" spans="1:22" ht="45" x14ac:dyDescent="0.25">
      <c r="A1613">
        <v>310</v>
      </c>
      <c r="B1613" s="3" t="s">
        <v>311</v>
      </c>
      <c r="C1613" s="3" t="s">
        <v>4420</v>
      </c>
      <c r="D1613" s="6">
        <v>1000</v>
      </c>
      <c r="E1613" s="8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8267</v>
      </c>
      <c r="O1613">
        <f t="shared" si="150"/>
        <v>104</v>
      </c>
      <c r="P1613">
        <f t="shared" si="151"/>
        <v>28.92</v>
      </c>
      <c r="Q1613" t="s">
        <v>8318</v>
      </c>
      <c r="R1613" t="s">
        <v>8330</v>
      </c>
      <c r="S1613" s="14">
        <f t="shared" si="152"/>
        <v>40821.183136574073</v>
      </c>
      <c r="T1613" s="14">
        <f t="shared" si="153"/>
        <v>40836.083333333336</v>
      </c>
      <c r="U1613">
        <f t="shared" si="154"/>
        <v>15</v>
      </c>
      <c r="V1613">
        <f t="shared" si="155"/>
        <v>2011</v>
      </c>
    </row>
    <row r="1614" spans="1:22" ht="45" x14ac:dyDescent="0.25">
      <c r="A1614">
        <v>780</v>
      </c>
      <c r="B1614" s="3" t="s">
        <v>781</v>
      </c>
      <c r="C1614" s="3" t="s">
        <v>4890</v>
      </c>
      <c r="D1614" s="6">
        <v>1000</v>
      </c>
      <c r="E1614" s="8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>
        <f t="shared" si="150"/>
        <v>104</v>
      </c>
      <c r="P1614">
        <f t="shared" si="151"/>
        <v>38.520000000000003</v>
      </c>
      <c r="Q1614" t="s">
        <v>8312</v>
      </c>
      <c r="R1614" t="s">
        <v>8313</v>
      </c>
      <c r="S1614" s="14">
        <f t="shared" si="152"/>
        <v>40636.673900462964</v>
      </c>
      <c r="T1614" s="14">
        <f t="shared" si="153"/>
        <v>40666.673900462964</v>
      </c>
      <c r="U1614">
        <f t="shared" si="154"/>
        <v>30</v>
      </c>
      <c r="V1614">
        <f t="shared" si="155"/>
        <v>2011</v>
      </c>
    </row>
    <row r="1615" spans="1:22" ht="45" x14ac:dyDescent="0.25">
      <c r="A1615">
        <v>811</v>
      </c>
      <c r="B1615" s="3" t="s">
        <v>812</v>
      </c>
      <c r="C1615" s="3" t="s">
        <v>4921</v>
      </c>
      <c r="D1615" s="6">
        <v>1000</v>
      </c>
      <c r="E1615" s="8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8274</v>
      </c>
      <c r="O1615">
        <f t="shared" si="150"/>
        <v>104</v>
      </c>
      <c r="P1615">
        <f t="shared" si="151"/>
        <v>86.67</v>
      </c>
      <c r="Q1615" t="s">
        <v>8312</v>
      </c>
      <c r="R1615" t="s">
        <v>8313</v>
      </c>
      <c r="S1615" s="14">
        <f t="shared" si="152"/>
        <v>41443.643541666665</v>
      </c>
      <c r="T1615" s="14">
        <f t="shared" si="153"/>
        <v>41465.702777777777</v>
      </c>
      <c r="U1615">
        <f t="shared" si="154"/>
        <v>23</v>
      </c>
      <c r="V1615">
        <f t="shared" si="155"/>
        <v>2013</v>
      </c>
    </row>
    <row r="1616" spans="1:22" ht="45" x14ac:dyDescent="0.25">
      <c r="A1616">
        <v>3372</v>
      </c>
      <c r="B1616" s="3" t="s">
        <v>3371</v>
      </c>
      <c r="C1616" s="3" t="s">
        <v>7482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8269</v>
      </c>
      <c r="O1616">
        <f t="shared" si="150"/>
        <v>104</v>
      </c>
      <c r="P1616">
        <f t="shared" si="151"/>
        <v>38.33</v>
      </c>
      <c r="Q1616" t="s">
        <v>8315</v>
      </c>
      <c r="R1616" t="s">
        <v>8316</v>
      </c>
      <c r="S1616" s="14">
        <f t="shared" si="152"/>
        <v>41855.548101851848</v>
      </c>
      <c r="T1616" s="14">
        <f t="shared" si="153"/>
        <v>41876.207638888889</v>
      </c>
      <c r="U1616">
        <f t="shared" si="154"/>
        <v>21</v>
      </c>
      <c r="V1616">
        <f t="shared" si="155"/>
        <v>2014</v>
      </c>
    </row>
    <row r="1617" spans="1:22" ht="60" x14ac:dyDescent="0.25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150"/>
        <v>104</v>
      </c>
      <c r="P1617">
        <f t="shared" si="151"/>
        <v>43.13</v>
      </c>
      <c r="Q1617" t="s">
        <v>8315</v>
      </c>
      <c r="R1617" t="s">
        <v>8316</v>
      </c>
      <c r="S1617" s="14">
        <f t="shared" si="152"/>
        <v>42194.096157407403</v>
      </c>
      <c r="T1617" s="14">
        <f t="shared" si="153"/>
        <v>42216.373611111107</v>
      </c>
      <c r="U1617">
        <f t="shared" si="154"/>
        <v>23</v>
      </c>
      <c r="V1617">
        <f t="shared" si="155"/>
        <v>2015</v>
      </c>
    </row>
    <row r="1618" spans="1:22" ht="60" x14ac:dyDescent="0.25">
      <c r="A1618">
        <v>3668</v>
      </c>
      <c r="B1618" s="3" t="s">
        <v>3665</v>
      </c>
      <c r="C1618" s="3" t="s">
        <v>7778</v>
      </c>
      <c r="D1618" s="6">
        <v>1000</v>
      </c>
      <c r="E1618" s="8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8269</v>
      </c>
      <c r="O1618">
        <f t="shared" si="150"/>
        <v>104</v>
      </c>
      <c r="P1618">
        <f t="shared" si="151"/>
        <v>36.96</v>
      </c>
      <c r="Q1618" t="s">
        <v>8315</v>
      </c>
      <c r="R1618" t="s">
        <v>8316</v>
      </c>
      <c r="S1618" s="14">
        <f t="shared" si="152"/>
        <v>42185.556157407409</v>
      </c>
      <c r="T1618" s="14">
        <f t="shared" si="153"/>
        <v>42208.772916666669</v>
      </c>
      <c r="U1618">
        <f t="shared" si="154"/>
        <v>24</v>
      </c>
      <c r="V1618">
        <f t="shared" si="155"/>
        <v>2015</v>
      </c>
    </row>
    <row r="1619" spans="1:22" ht="45" x14ac:dyDescent="0.25">
      <c r="A1619">
        <v>3649</v>
      </c>
      <c r="B1619" s="3" t="s">
        <v>3647</v>
      </c>
      <c r="C1619" s="3" t="s">
        <v>7759</v>
      </c>
      <c r="D1619" s="6">
        <v>750</v>
      </c>
      <c r="E1619" s="8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8269</v>
      </c>
      <c r="O1619">
        <f t="shared" si="150"/>
        <v>104</v>
      </c>
      <c r="P1619">
        <f t="shared" si="151"/>
        <v>97.5</v>
      </c>
      <c r="Q1619" t="s">
        <v>8315</v>
      </c>
      <c r="R1619" t="s">
        <v>8316</v>
      </c>
      <c r="S1619" s="14">
        <f t="shared" si="152"/>
        <v>41780.712893518517</v>
      </c>
      <c r="T1619" s="14">
        <f t="shared" si="153"/>
        <v>41806.712893518517</v>
      </c>
      <c r="U1619">
        <f t="shared" si="154"/>
        <v>26</v>
      </c>
      <c r="V1619">
        <f t="shared" si="155"/>
        <v>2014</v>
      </c>
    </row>
    <row r="1620" spans="1:22" ht="45" x14ac:dyDescent="0.25">
      <c r="A1620">
        <v>2795</v>
      </c>
      <c r="B1620" s="3" t="s">
        <v>2795</v>
      </c>
      <c r="C1620" s="3" t="s">
        <v>6905</v>
      </c>
      <c r="D1620" s="6">
        <v>700</v>
      </c>
      <c r="E1620" s="8">
        <v>730</v>
      </c>
      <c r="F1620" t="s">
        <v>8218</v>
      </c>
      <c r="G1620" t="s">
        <v>8223</v>
      </c>
      <c r="H1620" t="s">
        <v>8245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t="s">
        <v>8269</v>
      </c>
      <c r="O1620">
        <f t="shared" si="150"/>
        <v>104</v>
      </c>
      <c r="P1620">
        <f t="shared" si="151"/>
        <v>36.5</v>
      </c>
      <c r="Q1620" t="s">
        <v>8315</v>
      </c>
      <c r="R1620" t="s">
        <v>8316</v>
      </c>
      <c r="S1620" s="14">
        <f t="shared" si="152"/>
        <v>41780.525937500002</v>
      </c>
      <c r="T1620" s="14">
        <f t="shared" si="153"/>
        <v>41796.958333333336</v>
      </c>
      <c r="U1620">
        <f t="shared" si="154"/>
        <v>17</v>
      </c>
      <c r="V1620">
        <f t="shared" si="155"/>
        <v>2014</v>
      </c>
    </row>
    <row r="1621" spans="1:22" ht="45" x14ac:dyDescent="0.25">
      <c r="A1621">
        <v>2542</v>
      </c>
      <c r="B1621" s="3" t="s">
        <v>2542</v>
      </c>
      <c r="C1621" s="3" t="s">
        <v>6652</v>
      </c>
      <c r="D1621" s="6">
        <v>700</v>
      </c>
      <c r="E1621" s="8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8298</v>
      </c>
      <c r="O1621">
        <f t="shared" si="150"/>
        <v>104</v>
      </c>
      <c r="P1621">
        <f t="shared" si="151"/>
        <v>55.77</v>
      </c>
      <c r="Q1621" t="s">
        <v>8312</v>
      </c>
      <c r="R1621" t="s">
        <v>8334</v>
      </c>
      <c r="S1621" s="14">
        <f t="shared" si="152"/>
        <v>41509.426585648151</v>
      </c>
      <c r="T1621" s="14">
        <f t="shared" si="153"/>
        <v>41548.165972222225</v>
      </c>
      <c r="U1621">
        <f t="shared" si="154"/>
        <v>39</v>
      </c>
      <c r="V1621">
        <f t="shared" si="155"/>
        <v>2013</v>
      </c>
    </row>
    <row r="1622" spans="1:22" ht="60" x14ac:dyDescent="0.25">
      <c r="A1622">
        <v>829</v>
      </c>
      <c r="B1622" s="3" t="s">
        <v>830</v>
      </c>
      <c r="C1622" s="3" t="s">
        <v>4939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>
        <f t="shared" si="150"/>
        <v>104</v>
      </c>
      <c r="P1622">
        <f t="shared" si="151"/>
        <v>32.5</v>
      </c>
      <c r="Q1622" t="s">
        <v>8312</v>
      </c>
      <c r="R1622" t="s">
        <v>8313</v>
      </c>
      <c r="S1622" s="14">
        <f t="shared" si="152"/>
        <v>42504.801388888889</v>
      </c>
      <c r="T1622" s="14">
        <f t="shared" si="153"/>
        <v>42564.801388888889</v>
      </c>
      <c r="U1622">
        <f t="shared" si="154"/>
        <v>60</v>
      </c>
      <c r="V1622">
        <f t="shared" si="155"/>
        <v>2016</v>
      </c>
    </row>
    <row r="1623" spans="1:22" ht="75" x14ac:dyDescent="0.25">
      <c r="A1623">
        <v>1835</v>
      </c>
      <c r="B1623" s="3" t="s">
        <v>1836</v>
      </c>
      <c r="C1623" s="3" t="s">
        <v>5945</v>
      </c>
      <c r="D1623" s="6">
        <v>500</v>
      </c>
      <c r="E1623" s="8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8274</v>
      </c>
      <c r="O1623">
        <f t="shared" si="150"/>
        <v>104</v>
      </c>
      <c r="P1623">
        <f t="shared" si="151"/>
        <v>47.27</v>
      </c>
      <c r="Q1623" t="s">
        <v>8312</v>
      </c>
      <c r="R1623" t="s">
        <v>8313</v>
      </c>
      <c r="S1623" s="14">
        <f t="shared" si="152"/>
        <v>42430.702210648145</v>
      </c>
      <c r="T1623" s="14">
        <f t="shared" si="153"/>
        <v>42460.660543981481</v>
      </c>
      <c r="U1623">
        <f t="shared" si="154"/>
        <v>30</v>
      </c>
      <c r="V1623">
        <f t="shared" si="155"/>
        <v>2016</v>
      </c>
    </row>
    <row r="1624" spans="1:22" ht="45" x14ac:dyDescent="0.25">
      <c r="A1624">
        <v>3651</v>
      </c>
      <c r="B1624" s="3" t="s">
        <v>3649</v>
      </c>
      <c r="C1624" s="3" t="s">
        <v>7761</v>
      </c>
      <c r="D1624" s="6">
        <v>500</v>
      </c>
      <c r="E1624" s="8">
        <v>520</v>
      </c>
      <c r="F1624" t="s">
        <v>8218</v>
      </c>
      <c r="G1624" t="s">
        <v>8223</v>
      </c>
      <c r="H1624" t="s">
        <v>8245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t="s">
        <v>8269</v>
      </c>
      <c r="O1624">
        <f t="shared" si="150"/>
        <v>104</v>
      </c>
      <c r="P1624">
        <f t="shared" si="151"/>
        <v>57.78</v>
      </c>
      <c r="Q1624" t="s">
        <v>8315</v>
      </c>
      <c r="R1624" t="s">
        <v>8316</v>
      </c>
      <c r="S1624" s="14">
        <f t="shared" si="152"/>
        <v>41828.646319444444</v>
      </c>
      <c r="T1624" s="14">
        <f t="shared" si="153"/>
        <v>41861.665972222225</v>
      </c>
      <c r="U1624">
        <f t="shared" si="154"/>
        <v>34</v>
      </c>
      <c r="V1624">
        <f t="shared" si="155"/>
        <v>2014</v>
      </c>
    </row>
    <row r="1625" spans="1:22" ht="45" x14ac:dyDescent="0.25">
      <c r="A1625">
        <v>1637</v>
      </c>
      <c r="B1625" s="3" t="s">
        <v>1638</v>
      </c>
      <c r="C1625" s="3" t="s">
        <v>5747</v>
      </c>
      <c r="D1625" s="6">
        <v>500</v>
      </c>
      <c r="E1625" s="8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8274</v>
      </c>
      <c r="O1625">
        <f t="shared" si="150"/>
        <v>104</v>
      </c>
      <c r="P1625">
        <f t="shared" si="151"/>
        <v>34.6</v>
      </c>
      <c r="Q1625" t="s">
        <v>8312</v>
      </c>
      <c r="R1625" t="s">
        <v>8313</v>
      </c>
      <c r="S1625" s="14">
        <f t="shared" si="152"/>
        <v>40122.751620370371</v>
      </c>
      <c r="T1625" s="14">
        <f t="shared" si="153"/>
        <v>40178.98541666667</v>
      </c>
      <c r="U1625">
        <f t="shared" si="154"/>
        <v>57</v>
      </c>
      <c r="V1625">
        <f t="shared" si="155"/>
        <v>2009</v>
      </c>
    </row>
    <row r="1626" spans="1:22" ht="45" x14ac:dyDescent="0.25">
      <c r="A1626">
        <v>2317</v>
      </c>
      <c r="B1626" s="3" t="s">
        <v>2318</v>
      </c>
      <c r="C1626" s="3" t="s">
        <v>6427</v>
      </c>
      <c r="D1626" s="6">
        <v>400</v>
      </c>
      <c r="E1626" s="8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8277</v>
      </c>
      <c r="O1626">
        <f t="shared" si="150"/>
        <v>104</v>
      </c>
      <c r="P1626">
        <f t="shared" si="151"/>
        <v>18.91</v>
      </c>
      <c r="Q1626" t="s">
        <v>8312</v>
      </c>
      <c r="R1626" t="s">
        <v>8329</v>
      </c>
      <c r="S1626" s="14">
        <f t="shared" si="152"/>
        <v>40192.542233796295</v>
      </c>
      <c r="T1626" s="14">
        <f t="shared" si="153"/>
        <v>40224.208333333336</v>
      </c>
      <c r="U1626">
        <f t="shared" si="154"/>
        <v>32</v>
      </c>
      <c r="V1626">
        <f t="shared" si="155"/>
        <v>2010</v>
      </c>
    </row>
    <row r="1627" spans="1:22" ht="60" x14ac:dyDescent="0.25">
      <c r="A1627">
        <v>3476</v>
      </c>
      <c r="B1627" s="3" t="s">
        <v>3475</v>
      </c>
      <c r="C1627" s="3" t="s">
        <v>7586</v>
      </c>
      <c r="D1627" s="6">
        <v>300</v>
      </c>
      <c r="E1627" s="8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8269</v>
      </c>
      <c r="O1627">
        <f t="shared" si="150"/>
        <v>104</v>
      </c>
      <c r="P1627">
        <f t="shared" si="151"/>
        <v>52</v>
      </c>
      <c r="Q1627" t="s">
        <v>8315</v>
      </c>
      <c r="R1627" t="s">
        <v>8316</v>
      </c>
      <c r="S1627" s="14">
        <f t="shared" si="152"/>
        <v>41921.279976851853</v>
      </c>
      <c r="T1627" s="14">
        <f t="shared" si="153"/>
        <v>41939.125</v>
      </c>
      <c r="U1627">
        <f t="shared" si="154"/>
        <v>18</v>
      </c>
      <c r="V1627">
        <f t="shared" si="155"/>
        <v>2014</v>
      </c>
    </row>
    <row r="1628" spans="1:22" ht="45" x14ac:dyDescent="0.25">
      <c r="A1628">
        <v>94</v>
      </c>
      <c r="B1628" s="3" t="s">
        <v>96</v>
      </c>
      <c r="C1628" s="3" t="s">
        <v>4205</v>
      </c>
      <c r="D1628" s="6">
        <v>250</v>
      </c>
      <c r="E1628" s="8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8264</v>
      </c>
      <c r="O1628">
        <f t="shared" si="150"/>
        <v>104</v>
      </c>
      <c r="P1628">
        <f t="shared" si="151"/>
        <v>21.67</v>
      </c>
      <c r="Q1628" t="s">
        <v>8318</v>
      </c>
      <c r="R1628" t="s">
        <v>8319</v>
      </c>
      <c r="S1628" s="14">
        <f t="shared" si="152"/>
        <v>41716.717847222222</v>
      </c>
      <c r="T1628" s="14">
        <f t="shared" si="153"/>
        <v>41736.717847222222</v>
      </c>
      <c r="U1628">
        <f t="shared" si="154"/>
        <v>20</v>
      </c>
      <c r="V1628">
        <f t="shared" si="155"/>
        <v>2014</v>
      </c>
    </row>
    <row r="1629" spans="1:22" ht="60" x14ac:dyDescent="0.25">
      <c r="A1629">
        <v>3663</v>
      </c>
      <c r="B1629" s="3" t="s">
        <v>3660</v>
      </c>
      <c r="C1629" s="3" t="s">
        <v>7773</v>
      </c>
      <c r="D1629" s="6">
        <v>225</v>
      </c>
      <c r="E1629" s="8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8269</v>
      </c>
      <c r="O1629">
        <f t="shared" si="150"/>
        <v>104</v>
      </c>
      <c r="P1629">
        <f t="shared" si="151"/>
        <v>26</v>
      </c>
      <c r="Q1629" t="s">
        <v>8315</v>
      </c>
      <c r="R1629" t="s">
        <v>8316</v>
      </c>
      <c r="S1629" s="14">
        <f t="shared" si="152"/>
        <v>42665.451736111107</v>
      </c>
      <c r="T1629" s="14">
        <f t="shared" si="153"/>
        <v>42725.493402777778</v>
      </c>
      <c r="U1629">
        <f t="shared" si="154"/>
        <v>61</v>
      </c>
      <c r="V1629">
        <f t="shared" si="155"/>
        <v>2016</v>
      </c>
    </row>
    <row r="1630" spans="1:22" ht="60" x14ac:dyDescent="0.25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50"/>
        <v>103</v>
      </c>
      <c r="P1630">
        <f t="shared" si="151"/>
        <v>227.85</v>
      </c>
      <c r="Q1630" t="s">
        <v>8308</v>
      </c>
      <c r="R1630" t="s">
        <v>8309</v>
      </c>
      <c r="S1630" s="14">
        <f t="shared" si="152"/>
        <v>42081.903587962966</v>
      </c>
      <c r="T1630" s="14">
        <f t="shared" si="153"/>
        <v>42111</v>
      </c>
      <c r="U1630">
        <f t="shared" si="154"/>
        <v>30</v>
      </c>
      <c r="V1630">
        <f t="shared" si="155"/>
        <v>2015</v>
      </c>
    </row>
    <row r="1631" spans="1:22" ht="60" x14ac:dyDescent="0.25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50"/>
        <v>103</v>
      </c>
      <c r="P1631">
        <f t="shared" si="151"/>
        <v>115.45</v>
      </c>
      <c r="Q1631" t="s">
        <v>8318</v>
      </c>
      <c r="R1631" t="s">
        <v>8330</v>
      </c>
      <c r="S1631" s="14">
        <f t="shared" si="152"/>
        <v>41051.168900462959</v>
      </c>
      <c r="T1631" s="14">
        <f t="shared" si="153"/>
        <v>41086.168900462959</v>
      </c>
      <c r="U1631">
        <f t="shared" si="154"/>
        <v>35</v>
      </c>
      <c r="V1631">
        <f t="shared" si="155"/>
        <v>2012</v>
      </c>
    </row>
    <row r="1632" spans="1:22" ht="45" x14ac:dyDescent="0.25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50"/>
        <v>103</v>
      </c>
      <c r="P1632">
        <f t="shared" si="151"/>
        <v>193.05</v>
      </c>
      <c r="Q1632" t="s">
        <v>8318</v>
      </c>
      <c r="R1632" t="s">
        <v>8330</v>
      </c>
      <c r="S1632" s="14">
        <f t="shared" si="152"/>
        <v>42507.860196759255</v>
      </c>
      <c r="T1632" s="14">
        <f t="shared" si="153"/>
        <v>42536.625</v>
      </c>
      <c r="U1632">
        <f t="shared" si="154"/>
        <v>29</v>
      </c>
      <c r="V1632">
        <f t="shared" si="155"/>
        <v>2016</v>
      </c>
    </row>
    <row r="1633" spans="1:22" ht="60" x14ac:dyDescent="0.25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50"/>
        <v>103</v>
      </c>
      <c r="P1633">
        <f t="shared" si="151"/>
        <v>118.97</v>
      </c>
      <c r="Q1633" t="s">
        <v>8315</v>
      </c>
      <c r="R1633" t="s">
        <v>8328</v>
      </c>
      <c r="S1633" s="14">
        <f t="shared" si="152"/>
        <v>41778.193622685183</v>
      </c>
      <c r="T1633" s="14">
        <f t="shared" si="153"/>
        <v>41806.184027777781</v>
      </c>
      <c r="U1633">
        <f t="shared" si="154"/>
        <v>28</v>
      </c>
      <c r="V1633">
        <f t="shared" si="155"/>
        <v>2014</v>
      </c>
    </row>
    <row r="1634" spans="1:22" ht="45" x14ac:dyDescent="0.25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50"/>
        <v>103</v>
      </c>
      <c r="P1634">
        <f t="shared" si="151"/>
        <v>133.13999999999999</v>
      </c>
      <c r="Q1634" t="s">
        <v>8318</v>
      </c>
      <c r="R1634" t="s">
        <v>8330</v>
      </c>
      <c r="S1634" s="14">
        <f t="shared" si="152"/>
        <v>41646.628032407411</v>
      </c>
      <c r="T1634" s="14">
        <f t="shared" si="153"/>
        <v>41675.961111111108</v>
      </c>
      <c r="U1634">
        <f t="shared" si="154"/>
        <v>30</v>
      </c>
      <c r="V1634">
        <f t="shared" si="155"/>
        <v>2014</v>
      </c>
    </row>
    <row r="1635" spans="1:22" ht="45" x14ac:dyDescent="0.25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50"/>
        <v>103</v>
      </c>
      <c r="P1635">
        <f t="shared" si="151"/>
        <v>106.62</v>
      </c>
      <c r="Q1635" t="s">
        <v>8318</v>
      </c>
      <c r="R1635" t="s">
        <v>8330</v>
      </c>
      <c r="S1635" s="14">
        <f t="shared" si="152"/>
        <v>42647.446597222224</v>
      </c>
      <c r="T1635" s="14">
        <f t="shared" si="153"/>
        <v>42682.488263888896</v>
      </c>
      <c r="U1635">
        <f t="shared" si="154"/>
        <v>36</v>
      </c>
      <c r="V1635">
        <f t="shared" si="155"/>
        <v>2016</v>
      </c>
    </row>
    <row r="1636" spans="1:22" ht="60" x14ac:dyDescent="0.25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50"/>
        <v>103</v>
      </c>
      <c r="P1636">
        <f t="shared" si="151"/>
        <v>134.26</v>
      </c>
      <c r="Q1636" t="s">
        <v>8315</v>
      </c>
      <c r="R1636" t="s">
        <v>8316</v>
      </c>
      <c r="S1636" s="14">
        <f t="shared" si="152"/>
        <v>42445.19430555556</v>
      </c>
      <c r="T1636" s="14">
        <f t="shared" si="153"/>
        <v>42489.19430555556</v>
      </c>
      <c r="U1636">
        <f t="shared" si="154"/>
        <v>44</v>
      </c>
      <c r="V1636">
        <f t="shared" si="155"/>
        <v>2016</v>
      </c>
    </row>
    <row r="1637" spans="1:22" ht="60" x14ac:dyDescent="0.25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50"/>
        <v>103</v>
      </c>
      <c r="P1637">
        <f t="shared" si="151"/>
        <v>297.02999999999997</v>
      </c>
      <c r="Q1637" t="s">
        <v>8315</v>
      </c>
      <c r="R1637" t="s">
        <v>8316</v>
      </c>
      <c r="S1637" s="14">
        <f t="shared" si="152"/>
        <v>41884.617314814815</v>
      </c>
      <c r="T1637" s="14">
        <f t="shared" si="153"/>
        <v>41916.617314814815</v>
      </c>
      <c r="U1637">
        <f t="shared" si="154"/>
        <v>32</v>
      </c>
      <c r="V1637">
        <f t="shared" si="155"/>
        <v>2014</v>
      </c>
    </row>
    <row r="1638" spans="1:22" ht="60" x14ac:dyDescent="0.25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50"/>
        <v>103</v>
      </c>
      <c r="P1638">
        <f t="shared" si="151"/>
        <v>148.08000000000001</v>
      </c>
      <c r="Q1638" t="s">
        <v>8310</v>
      </c>
      <c r="R1638" t="s">
        <v>8311</v>
      </c>
      <c r="S1638" s="14">
        <f t="shared" si="152"/>
        <v>42776.082349537035</v>
      </c>
      <c r="T1638" s="14">
        <f t="shared" si="153"/>
        <v>42806.082349537035</v>
      </c>
      <c r="U1638">
        <f t="shared" si="154"/>
        <v>30</v>
      </c>
      <c r="V1638">
        <f t="shared" si="155"/>
        <v>2017</v>
      </c>
    </row>
    <row r="1639" spans="1:22" ht="45" x14ac:dyDescent="0.25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50"/>
        <v>103</v>
      </c>
      <c r="P1639">
        <f t="shared" si="151"/>
        <v>148.57</v>
      </c>
      <c r="Q1639" t="s">
        <v>8323</v>
      </c>
      <c r="R1639" t="s">
        <v>8324</v>
      </c>
      <c r="S1639" s="14">
        <f t="shared" si="152"/>
        <v>42535.809490740736</v>
      </c>
      <c r="T1639" s="14">
        <f t="shared" si="153"/>
        <v>42565.809490740736</v>
      </c>
      <c r="U1639">
        <f t="shared" si="154"/>
        <v>30</v>
      </c>
      <c r="V1639">
        <f t="shared" si="155"/>
        <v>2016</v>
      </c>
    </row>
    <row r="1640" spans="1:22" ht="60" x14ac:dyDescent="0.25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50"/>
        <v>103</v>
      </c>
      <c r="P1640">
        <f t="shared" si="151"/>
        <v>175.51</v>
      </c>
      <c r="Q1640" t="s">
        <v>8315</v>
      </c>
      <c r="R1640" t="s">
        <v>8336</v>
      </c>
      <c r="S1640" s="14">
        <f t="shared" si="152"/>
        <v>42103.556828703702</v>
      </c>
      <c r="T1640" s="14">
        <f t="shared" si="153"/>
        <v>42133.165972222225</v>
      </c>
      <c r="U1640">
        <f t="shared" si="154"/>
        <v>30</v>
      </c>
      <c r="V1640">
        <f t="shared" si="155"/>
        <v>2015</v>
      </c>
    </row>
    <row r="1641" spans="1:22" ht="45" x14ac:dyDescent="0.25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50"/>
        <v>103</v>
      </c>
      <c r="P1641">
        <f t="shared" si="151"/>
        <v>78.2</v>
      </c>
      <c r="Q1641" t="s">
        <v>8318</v>
      </c>
      <c r="R1641" t="s">
        <v>8330</v>
      </c>
      <c r="S1641" s="14">
        <f t="shared" si="152"/>
        <v>41662.047500000001</v>
      </c>
      <c r="T1641" s="14">
        <f t="shared" si="153"/>
        <v>41692.047500000001</v>
      </c>
      <c r="U1641">
        <f t="shared" si="154"/>
        <v>30</v>
      </c>
      <c r="V1641">
        <f t="shared" si="155"/>
        <v>2014</v>
      </c>
    </row>
    <row r="1642" spans="1:22" ht="60" x14ac:dyDescent="0.25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50"/>
        <v>103</v>
      </c>
      <c r="P1642">
        <f t="shared" si="151"/>
        <v>91.48</v>
      </c>
      <c r="Q1642" t="s">
        <v>8318</v>
      </c>
      <c r="R1642" t="s">
        <v>8330</v>
      </c>
      <c r="S1642" s="14">
        <f t="shared" si="152"/>
        <v>41529.063252314816</v>
      </c>
      <c r="T1642" s="14">
        <f t="shared" si="153"/>
        <v>41559.063252314816</v>
      </c>
      <c r="U1642">
        <f t="shared" si="154"/>
        <v>30</v>
      </c>
      <c r="V1642">
        <f t="shared" si="155"/>
        <v>2013</v>
      </c>
    </row>
    <row r="1643" spans="1:22" ht="45" x14ac:dyDescent="0.25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50"/>
        <v>103</v>
      </c>
      <c r="P1643">
        <f t="shared" si="151"/>
        <v>111.53</v>
      </c>
      <c r="Q1643" t="s">
        <v>8323</v>
      </c>
      <c r="R1643" t="s">
        <v>8324</v>
      </c>
      <c r="S1643" s="14">
        <f t="shared" si="152"/>
        <v>41955.857789351852</v>
      </c>
      <c r="T1643" s="14">
        <f t="shared" si="153"/>
        <v>41992.166666666672</v>
      </c>
      <c r="U1643">
        <f t="shared" si="154"/>
        <v>37</v>
      </c>
      <c r="V1643">
        <f t="shared" si="155"/>
        <v>2014</v>
      </c>
    </row>
    <row r="1644" spans="1:22" ht="60" x14ac:dyDescent="0.25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50"/>
        <v>103</v>
      </c>
      <c r="P1644">
        <f t="shared" si="151"/>
        <v>174.04</v>
      </c>
      <c r="Q1644" t="s">
        <v>8308</v>
      </c>
      <c r="R1644" t="s">
        <v>8335</v>
      </c>
      <c r="S1644" s="14">
        <f t="shared" si="152"/>
        <v>42313.02542824074</v>
      </c>
      <c r="T1644" s="14">
        <f t="shared" si="153"/>
        <v>42347.290972222225</v>
      </c>
      <c r="U1644">
        <f t="shared" si="154"/>
        <v>35</v>
      </c>
      <c r="V1644">
        <f t="shared" si="155"/>
        <v>2015</v>
      </c>
    </row>
    <row r="1645" spans="1:22" ht="60" x14ac:dyDescent="0.25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50"/>
        <v>103</v>
      </c>
      <c r="P1645">
        <f t="shared" si="151"/>
        <v>85.53</v>
      </c>
      <c r="Q1645" t="s">
        <v>8315</v>
      </c>
      <c r="R1645" t="s">
        <v>8316</v>
      </c>
      <c r="S1645" s="14">
        <f t="shared" si="152"/>
        <v>42522.347812499997</v>
      </c>
      <c r="T1645" s="14">
        <f t="shared" si="153"/>
        <v>42552.347812499997</v>
      </c>
      <c r="U1645">
        <f t="shared" si="154"/>
        <v>30</v>
      </c>
      <c r="V1645">
        <f t="shared" si="155"/>
        <v>2016</v>
      </c>
    </row>
    <row r="1646" spans="1:22" ht="45" x14ac:dyDescent="0.25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50"/>
        <v>103</v>
      </c>
      <c r="P1646">
        <f t="shared" si="151"/>
        <v>234.79</v>
      </c>
      <c r="Q1646" t="s">
        <v>8323</v>
      </c>
      <c r="R1646" t="s">
        <v>8324</v>
      </c>
      <c r="S1646" s="14">
        <f t="shared" si="152"/>
        <v>42297.748067129629</v>
      </c>
      <c r="T1646" s="14">
        <f t="shared" si="153"/>
        <v>42342.208333333328</v>
      </c>
      <c r="U1646">
        <f t="shared" si="154"/>
        <v>45</v>
      </c>
      <c r="V1646">
        <f t="shared" si="155"/>
        <v>2015</v>
      </c>
    </row>
    <row r="1647" spans="1:22" ht="30" x14ac:dyDescent="0.25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50"/>
        <v>103</v>
      </c>
      <c r="P1647">
        <f t="shared" si="151"/>
        <v>93.81</v>
      </c>
      <c r="Q1647" t="s">
        <v>8315</v>
      </c>
      <c r="R1647" t="s">
        <v>8316</v>
      </c>
      <c r="S1647" s="14">
        <f t="shared" si="152"/>
        <v>41964.315532407403</v>
      </c>
      <c r="T1647" s="14">
        <f t="shared" si="153"/>
        <v>41995.166666666672</v>
      </c>
      <c r="U1647">
        <f t="shared" si="154"/>
        <v>31</v>
      </c>
      <c r="V1647">
        <f t="shared" si="155"/>
        <v>2014</v>
      </c>
    </row>
    <row r="1648" spans="1:22" ht="45" x14ac:dyDescent="0.25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50"/>
        <v>103</v>
      </c>
      <c r="P1648">
        <f t="shared" si="151"/>
        <v>62.05</v>
      </c>
      <c r="Q1648" t="s">
        <v>8315</v>
      </c>
      <c r="R1648" t="s">
        <v>8316</v>
      </c>
      <c r="S1648" s="14">
        <f t="shared" si="152"/>
        <v>41802.574282407404</v>
      </c>
      <c r="T1648" s="14">
        <f t="shared" si="153"/>
        <v>41823.165972222225</v>
      </c>
      <c r="U1648">
        <f t="shared" si="154"/>
        <v>21</v>
      </c>
      <c r="V1648">
        <f t="shared" si="155"/>
        <v>2014</v>
      </c>
    </row>
    <row r="1649" spans="1:22" ht="45" x14ac:dyDescent="0.25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50"/>
        <v>103</v>
      </c>
      <c r="P1649">
        <f t="shared" si="151"/>
        <v>90.68</v>
      </c>
      <c r="Q1649" t="s">
        <v>8315</v>
      </c>
      <c r="R1649" t="s">
        <v>8316</v>
      </c>
      <c r="S1649" s="14">
        <f t="shared" si="152"/>
        <v>42612.918807870374</v>
      </c>
      <c r="T1649" s="14">
        <f t="shared" si="153"/>
        <v>42654.165972222225</v>
      </c>
      <c r="U1649">
        <f t="shared" si="154"/>
        <v>42</v>
      </c>
      <c r="V1649">
        <f t="shared" si="155"/>
        <v>2016</v>
      </c>
    </row>
    <row r="1650" spans="1:22" ht="60" x14ac:dyDescent="0.25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50"/>
        <v>103</v>
      </c>
      <c r="P1650">
        <f t="shared" si="151"/>
        <v>86.85</v>
      </c>
      <c r="Q1650" t="s">
        <v>8318</v>
      </c>
      <c r="R1650" t="s">
        <v>8330</v>
      </c>
      <c r="S1650" s="14">
        <f t="shared" si="152"/>
        <v>41355.577291666668</v>
      </c>
      <c r="T1650" s="14">
        <f t="shared" si="153"/>
        <v>41395.207638888889</v>
      </c>
      <c r="U1650">
        <f t="shared" si="154"/>
        <v>40</v>
      </c>
      <c r="V1650">
        <f t="shared" si="155"/>
        <v>2013</v>
      </c>
    </row>
    <row r="1651" spans="1:22" ht="60" x14ac:dyDescent="0.25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50"/>
        <v>103</v>
      </c>
      <c r="P1651">
        <f t="shared" si="151"/>
        <v>86.55</v>
      </c>
      <c r="Q1651" t="s">
        <v>8318</v>
      </c>
      <c r="R1651" t="s">
        <v>8330</v>
      </c>
      <c r="S1651" s="14">
        <f t="shared" si="152"/>
        <v>42207.58699074074</v>
      </c>
      <c r="T1651" s="14">
        <f t="shared" si="153"/>
        <v>42237.58699074074</v>
      </c>
      <c r="U1651">
        <f t="shared" si="154"/>
        <v>30</v>
      </c>
      <c r="V1651">
        <f t="shared" si="155"/>
        <v>2015</v>
      </c>
    </row>
    <row r="1652" spans="1:22" ht="60" x14ac:dyDescent="0.25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50"/>
        <v>103</v>
      </c>
      <c r="P1652">
        <f t="shared" si="151"/>
        <v>139.19</v>
      </c>
      <c r="Q1652" t="s">
        <v>8315</v>
      </c>
      <c r="R1652" t="s">
        <v>8316</v>
      </c>
      <c r="S1652" s="14">
        <f t="shared" si="152"/>
        <v>41878.878379629627</v>
      </c>
      <c r="T1652" s="14">
        <f t="shared" si="153"/>
        <v>41908.878379629627</v>
      </c>
      <c r="U1652">
        <f t="shared" si="154"/>
        <v>30</v>
      </c>
      <c r="V1652">
        <f t="shared" si="155"/>
        <v>2014</v>
      </c>
    </row>
    <row r="1653" spans="1:22" ht="45" x14ac:dyDescent="0.25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50"/>
        <v>103</v>
      </c>
      <c r="P1653">
        <f t="shared" si="151"/>
        <v>63.57</v>
      </c>
      <c r="Q1653" t="s">
        <v>8315</v>
      </c>
      <c r="R1653" t="s">
        <v>8316</v>
      </c>
      <c r="S1653" s="14">
        <f t="shared" si="152"/>
        <v>41932.311099537037</v>
      </c>
      <c r="T1653" s="14">
        <f t="shared" si="153"/>
        <v>41962.352766203709</v>
      </c>
      <c r="U1653">
        <f t="shared" si="154"/>
        <v>31</v>
      </c>
      <c r="V1653">
        <f t="shared" si="155"/>
        <v>2014</v>
      </c>
    </row>
    <row r="1654" spans="1:22" ht="45" x14ac:dyDescent="0.25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50"/>
        <v>103</v>
      </c>
      <c r="P1654">
        <f t="shared" si="151"/>
        <v>137.21</v>
      </c>
      <c r="Q1654" t="s">
        <v>8318</v>
      </c>
      <c r="R1654" t="s">
        <v>8332</v>
      </c>
      <c r="S1654" s="14">
        <f t="shared" si="152"/>
        <v>41932.745046296295</v>
      </c>
      <c r="T1654" s="14">
        <f t="shared" si="153"/>
        <v>41962.786712962959</v>
      </c>
      <c r="U1654">
        <f t="shared" si="154"/>
        <v>31</v>
      </c>
      <c r="V1654">
        <f t="shared" si="155"/>
        <v>2014</v>
      </c>
    </row>
    <row r="1655" spans="1:22" ht="30" x14ac:dyDescent="0.25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50"/>
        <v>103</v>
      </c>
      <c r="P1655">
        <f t="shared" si="151"/>
        <v>168.69</v>
      </c>
      <c r="Q1655" t="s">
        <v>8323</v>
      </c>
      <c r="R1655" t="s">
        <v>8324</v>
      </c>
      <c r="S1655" s="14">
        <f t="shared" si="152"/>
        <v>42052.7815162037</v>
      </c>
      <c r="T1655" s="14">
        <f t="shared" si="153"/>
        <v>42082.739849537036</v>
      </c>
      <c r="U1655">
        <f t="shared" si="154"/>
        <v>30</v>
      </c>
      <c r="V1655">
        <f t="shared" si="155"/>
        <v>2015</v>
      </c>
    </row>
    <row r="1656" spans="1:22" ht="45" x14ac:dyDescent="0.25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50"/>
        <v>103</v>
      </c>
      <c r="P1656">
        <f t="shared" si="151"/>
        <v>106.93</v>
      </c>
      <c r="Q1656" t="s">
        <v>8315</v>
      </c>
      <c r="R1656" t="s">
        <v>8336</v>
      </c>
      <c r="S1656" s="14">
        <f t="shared" si="152"/>
        <v>41788.167187500003</v>
      </c>
      <c r="T1656" s="14">
        <f t="shared" si="153"/>
        <v>41823.167187500003</v>
      </c>
      <c r="U1656">
        <f t="shared" si="154"/>
        <v>35</v>
      </c>
      <c r="V1656">
        <f t="shared" si="155"/>
        <v>2014</v>
      </c>
    </row>
    <row r="1657" spans="1:22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50"/>
        <v>103</v>
      </c>
      <c r="P1657">
        <f t="shared" si="151"/>
        <v>64.16</v>
      </c>
      <c r="Q1657" t="s">
        <v>8323</v>
      </c>
      <c r="R1657" t="s">
        <v>8324</v>
      </c>
      <c r="S1657" s="14">
        <f t="shared" si="152"/>
        <v>41782.741701388892</v>
      </c>
      <c r="T1657" s="14">
        <f t="shared" si="153"/>
        <v>41810.915972222225</v>
      </c>
      <c r="U1657">
        <f t="shared" si="154"/>
        <v>29</v>
      </c>
      <c r="V1657">
        <f t="shared" si="155"/>
        <v>2014</v>
      </c>
    </row>
    <row r="1658" spans="1:22" ht="60" x14ac:dyDescent="0.25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50"/>
        <v>103</v>
      </c>
      <c r="P1658">
        <f t="shared" si="151"/>
        <v>94.41</v>
      </c>
      <c r="Q1658" t="s">
        <v>8315</v>
      </c>
      <c r="R1658" t="s">
        <v>8328</v>
      </c>
      <c r="S1658" s="14">
        <f t="shared" si="152"/>
        <v>42740.837152777778</v>
      </c>
      <c r="T1658" s="14">
        <f t="shared" si="153"/>
        <v>42762.837152777778</v>
      </c>
      <c r="U1658">
        <f t="shared" si="154"/>
        <v>22</v>
      </c>
      <c r="V1658">
        <f t="shared" si="155"/>
        <v>2017</v>
      </c>
    </row>
    <row r="1659" spans="1:22" ht="60" x14ac:dyDescent="0.25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50"/>
        <v>103</v>
      </c>
      <c r="P1659">
        <f t="shared" si="151"/>
        <v>109.19</v>
      </c>
      <c r="Q1659" t="s">
        <v>8318</v>
      </c>
      <c r="R1659" t="s">
        <v>8330</v>
      </c>
      <c r="S1659" s="14">
        <f t="shared" si="152"/>
        <v>42101.737442129626</v>
      </c>
      <c r="T1659" s="14">
        <f t="shared" si="153"/>
        <v>42132.916666666672</v>
      </c>
      <c r="U1659">
        <f t="shared" si="154"/>
        <v>32</v>
      </c>
      <c r="V1659">
        <f t="shared" si="155"/>
        <v>2015</v>
      </c>
    </row>
    <row r="1660" spans="1:22" ht="60" x14ac:dyDescent="0.25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50"/>
        <v>103</v>
      </c>
      <c r="P1660">
        <f t="shared" si="151"/>
        <v>242.28</v>
      </c>
      <c r="Q1660" t="s">
        <v>8315</v>
      </c>
      <c r="R1660" t="s">
        <v>8328</v>
      </c>
      <c r="S1660" s="14">
        <f t="shared" si="152"/>
        <v>41778.548055555555</v>
      </c>
      <c r="T1660" s="14">
        <f t="shared" si="153"/>
        <v>41838.548055555555</v>
      </c>
      <c r="U1660">
        <f t="shared" si="154"/>
        <v>60</v>
      </c>
      <c r="V1660">
        <f t="shared" si="155"/>
        <v>2014</v>
      </c>
    </row>
    <row r="1661" spans="1:22" x14ac:dyDescent="0.25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50"/>
        <v>103</v>
      </c>
      <c r="P1661">
        <f t="shared" si="151"/>
        <v>173.7</v>
      </c>
      <c r="Q1661" t="s">
        <v>8315</v>
      </c>
      <c r="R1661" t="s">
        <v>8316</v>
      </c>
      <c r="S1661" s="14">
        <f t="shared" si="152"/>
        <v>42681.35157407407</v>
      </c>
      <c r="T1661" s="14">
        <f t="shared" si="153"/>
        <v>42711.35157407407</v>
      </c>
      <c r="U1661">
        <f t="shared" si="154"/>
        <v>30</v>
      </c>
      <c r="V1661">
        <f t="shared" si="155"/>
        <v>2016</v>
      </c>
    </row>
    <row r="1662" spans="1:22" ht="30" x14ac:dyDescent="0.25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50"/>
        <v>103</v>
      </c>
      <c r="P1662">
        <f t="shared" si="151"/>
        <v>100.5</v>
      </c>
      <c r="Q1662" t="s">
        <v>8315</v>
      </c>
      <c r="R1662" t="s">
        <v>8316</v>
      </c>
      <c r="S1662" s="14">
        <f t="shared" si="152"/>
        <v>41591.737974537034</v>
      </c>
      <c r="T1662" s="14">
        <f t="shared" si="153"/>
        <v>41621.207638888889</v>
      </c>
      <c r="U1662">
        <f t="shared" si="154"/>
        <v>30</v>
      </c>
      <c r="V1662">
        <f t="shared" si="155"/>
        <v>2013</v>
      </c>
    </row>
    <row r="1663" spans="1:22" ht="60" x14ac:dyDescent="0.25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50"/>
        <v>103</v>
      </c>
      <c r="P1663">
        <f t="shared" si="151"/>
        <v>329.2</v>
      </c>
      <c r="Q1663" t="s">
        <v>8315</v>
      </c>
      <c r="R1663" t="s">
        <v>8336</v>
      </c>
      <c r="S1663" s="14">
        <f t="shared" si="152"/>
        <v>41845.809166666666</v>
      </c>
      <c r="T1663" s="14">
        <f t="shared" si="153"/>
        <v>41879.041666666664</v>
      </c>
      <c r="U1663">
        <f t="shared" si="154"/>
        <v>34</v>
      </c>
      <c r="V1663">
        <f t="shared" si="155"/>
        <v>2014</v>
      </c>
    </row>
    <row r="1664" spans="1:22" ht="45" x14ac:dyDescent="0.25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50"/>
        <v>103</v>
      </c>
      <c r="P1664">
        <f t="shared" si="151"/>
        <v>115.87</v>
      </c>
      <c r="Q1664" t="s">
        <v>8315</v>
      </c>
      <c r="R1664" t="s">
        <v>8316</v>
      </c>
      <c r="S1664" s="14">
        <f t="shared" si="152"/>
        <v>42262.096782407403</v>
      </c>
      <c r="T1664" s="14">
        <f t="shared" si="153"/>
        <v>42286</v>
      </c>
      <c r="U1664">
        <f t="shared" si="154"/>
        <v>24</v>
      </c>
      <c r="V1664">
        <f t="shared" si="155"/>
        <v>2015</v>
      </c>
    </row>
    <row r="1665" spans="1:22" ht="45" x14ac:dyDescent="0.25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50"/>
        <v>103</v>
      </c>
      <c r="P1665">
        <f t="shared" si="151"/>
        <v>87.36</v>
      </c>
      <c r="Q1665" t="s">
        <v>8315</v>
      </c>
      <c r="R1665" t="s">
        <v>8316</v>
      </c>
      <c r="S1665" s="14">
        <f t="shared" si="152"/>
        <v>41798.94027777778</v>
      </c>
      <c r="T1665" s="14">
        <f t="shared" si="153"/>
        <v>41828.94027777778</v>
      </c>
      <c r="U1665">
        <f t="shared" si="154"/>
        <v>30</v>
      </c>
      <c r="V1665">
        <f t="shared" si="155"/>
        <v>2014</v>
      </c>
    </row>
    <row r="1666" spans="1:22" ht="60" x14ac:dyDescent="0.25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56">ROUND(E1666/D1666*100,0)</f>
        <v>103</v>
      </c>
      <c r="P1666">
        <f t="shared" si="151"/>
        <v>132.44</v>
      </c>
      <c r="Q1666" t="s">
        <v>8312</v>
      </c>
      <c r="R1666" t="s">
        <v>8320</v>
      </c>
      <c r="S1666" s="14">
        <f t="shared" si="152"/>
        <v>40848.198333333334</v>
      </c>
      <c r="T1666" s="14">
        <f t="shared" si="153"/>
        <v>40908.239999999998</v>
      </c>
      <c r="U1666">
        <f t="shared" si="154"/>
        <v>61</v>
      </c>
      <c r="V1666">
        <f t="shared" si="155"/>
        <v>2011</v>
      </c>
    </row>
    <row r="1667" spans="1:22" ht="60" x14ac:dyDescent="0.25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56"/>
        <v>103</v>
      </c>
      <c r="P1667">
        <f t="shared" ref="P1667:P1730" si="157">IFERROR(ROUND(E1667/L1667,2),0)</f>
        <v>70.78</v>
      </c>
      <c r="Q1667" t="s">
        <v>8312</v>
      </c>
      <c r="R1667" t="s">
        <v>8320</v>
      </c>
      <c r="S1667" s="14">
        <f t="shared" ref="S1667:S1730" si="158">+(((J1667/60)/60)/24)+DATE(1970,1,1)</f>
        <v>40845.14975694444</v>
      </c>
      <c r="T1667" s="14">
        <f t="shared" ref="T1667:T1730" si="159">+(((I1667/60)/60)/24)+DATE(1970,1,1)</f>
        <v>40875.191423611112</v>
      </c>
      <c r="U1667">
        <f t="shared" ref="U1667:U1730" si="160">CEILING(T1667-S1667,1)</f>
        <v>31</v>
      </c>
      <c r="V1667">
        <f t="shared" ref="V1667:V1730" si="161">YEAR(S1667)</f>
        <v>2011</v>
      </c>
    </row>
    <row r="1668" spans="1:22" ht="75" x14ac:dyDescent="0.25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56"/>
        <v>103</v>
      </c>
      <c r="P1668">
        <f t="shared" si="157"/>
        <v>80.180000000000007</v>
      </c>
      <c r="Q1668" t="s">
        <v>8312</v>
      </c>
      <c r="R1668" t="s">
        <v>8320</v>
      </c>
      <c r="S1668" s="14">
        <f t="shared" si="158"/>
        <v>42343.998043981483</v>
      </c>
      <c r="T1668" s="14">
        <f t="shared" si="159"/>
        <v>42386.875</v>
      </c>
      <c r="U1668">
        <f t="shared" si="160"/>
        <v>43</v>
      </c>
      <c r="V1668">
        <f t="shared" si="161"/>
        <v>2015</v>
      </c>
    </row>
    <row r="1669" spans="1:22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56"/>
        <v>103</v>
      </c>
      <c r="P1669">
        <f t="shared" si="157"/>
        <v>69.67</v>
      </c>
      <c r="Q1669" t="s">
        <v>8312</v>
      </c>
      <c r="R1669" t="s">
        <v>8325</v>
      </c>
      <c r="S1669" s="14">
        <f t="shared" si="158"/>
        <v>41905.034108796295</v>
      </c>
      <c r="T1669" s="14">
        <f t="shared" si="159"/>
        <v>41935.034108796295</v>
      </c>
      <c r="U1669">
        <f t="shared" si="160"/>
        <v>30</v>
      </c>
      <c r="V1669">
        <f t="shared" si="161"/>
        <v>2014</v>
      </c>
    </row>
    <row r="1670" spans="1:22" ht="45" x14ac:dyDescent="0.25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56"/>
        <v>103</v>
      </c>
      <c r="P1670">
        <f t="shared" si="157"/>
        <v>79.400000000000006</v>
      </c>
      <c r="Q1670" t="s">
        <v>8318</v>
      </c>
      <c r="R1670" t="s">
        <v>8330</v>
      </c>
      <c r="S1670" s="14">
        <f t="shared" si="158"/>
        <v>42415.803159722222</v>
      </c>
      <c r="T1670" s="14">
        <f t="shared" si="159"/>
        <v>42445.761493055557</v>
      </c>
      <c r="U1670">
        <f t="shared" si="160"/>
        <v>30</v>
      </c>
      <c r="V1670">
        <f t="shared" si="161"/>
        <v>2016</v>
      </c>
    </row>
    <row r="1671" spans="1:22" ht="45" x14ac:dyDescent="0.25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56"/>
        <v>103</v>
      </c>
      <c r="P1671">
        <f t="shared" si="157"/>
        <v>156.16999999999999</v>
      </c>
      <c r="Q1671" t="s">
        <v>8323</v>
      </c>
      <c r="R1671" t="s">
        <v>8324</v>
      </c>
      <c r="S1671" s="14">
        <f t="shared" si="158"/>
        <v>41981.782060185185</v>
      </c>
      <c r="T1671" s="14">
        <f t="shared" si="159"/>
        <v>42026.782060185185</v>
      </c>
      <c r="U1671">
        <f t="shared" si="160"/>
        <v>45</v>
      </c>
      <c r="V1671">
        <f t="shared" si="161"/>
        <v>2014</v>
      </c>
    </row>
    <row r="1672" spans="1:22" ht="45" x14ac:dyDescent="0.25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56"/>
        <v>103</v>
      </c>
      <c r="P1672">
        <f t="shared" si="157"/>
        <v>47.13</v>
      </c>
      <c r="Q1672" t="s">
        <v>8323</v>
      </c>
      <c r="R1672" t="s">
        <v>8324</v>
      </c>
      <c r="S1672" s="14">
        <f t="shared" si="158"/>
        <v>42571.167465277773</v>
      </c>
      <c r="T1672" s="14">
        <f t="shared" si="159"/>
        <v>42611.167465277773</v>
      </c>
      <c r="U1672">
        <f t="shared" si="160"/>
        <v>40</v>
      </c>
      <c r="V1672">
        <f t="shared" si="161"/>
        <v>2016</v>
      </c>
    </row>
    <row r="1673" spans="1:22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56"/>
        <v>103</v>
      </c>
      <c r="P1673">
        <f t="shared" si="157"/>
        <v>68.010000000000005</v>
      </c>
      <c r="Q1673" t="s">
        <v>8312</v>
      </c>
      <c r="R1673" t="s">
        <v>8313</v>
      </c>
      <c r="S1673" s="14">
        <f t="shared" si="158"/>
        <v>42515.71775462963</v>
      </c>
      <c r="T1673" s="14">
        <f t="shared" si="159"/>
        <v>42546.165972222225</v>
      </c>
      <c r="U1673">
        <f t="shared" si="160"/>
        <v>31</v>
      </c>
      <c r="V1673">
        <f t="shared" si="161"/>
        <v>2016</v>
      </c>
    </row>
    <row r="1674" spans="1:22" ht="60" x14ac:dyDescent="0.25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56"/>
        <v>103</v>
      </c>
      <c r="P1674">
        <f t="shared" si="157"/>
        <v>172.23</v>
      </c>
      <c r="Q1674" t="s">
        <v>8315</v>
      </c>
      <c r="R1674" t="s">
        <v>8336</v>
      </c>
      <c r="S1674" s="14">
        <f t="shared" si="158"/>
        <v>42128.824074074073</v>
      </c>
      <c r="T1674" s="14">
        <f t="shared" si="159"/>
        <v>42158</v>
      </c>
      <c r="U1674">
        <f t="shared" si="160"/>
        <v>30</v>
      </c>
      <c r="V1674">
        <f t="shared" si="161"/>
        <v>2015</v>
      </c>
    </row>
    <row r="1675" spans="1:22" ht="45" x14ac:dyDescent="0.25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56"/>
        <v>103</v>
      </c>
      <c r="P1675">
        <f t="shared" si="157"/>
        <v>85.75</v>
      </c>
      <c r="Q1675" t="s">
        <v>8308</v>
      </c>
      <c r="R1675" t="s">
        <v>8335</v>
      </c>
      <c r="S1675" s="14">
        <f t="shared" si="158"/>
        <v>41542.958449074074</v>
      </c>
      <c r="T1675" s="14">
        <f t="shared" si="159"/>
        <v>41572.958449074074</v>
      </c>
      <c r="U1675">
        <f t="shared" si="160"/>
        <v>30</v>
      </c>
      <c r="V1675">
        <f t="shared" si="161"/>
        <v>2013</v>
      </c>
    </row>
    <row r="1676" spans="1:22" ht="60" x14ac:dyDescent="0.25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56"/>
        <v>103</v>
      </c>
      <c r="P1676">
        <f t="shared" si="157"/>
        <v>66.69</v>
      </c>
      <c r="Q1676" t="s">
        <v>8312</v>
      </c>
      <c r="R1676" t="s">
        <v>8313</v>
      </c>
      <c r="S1676" s="14">
        <f t="shared" si="158"/>
        <v>41794.981122685182</v>
      </c>
      <c r="T1676" s="14">
        <f t="shared" si="159"/>
        <v>41854.708333333336</v>
      </c>
      <c r="U1676">
        <f t="shared" si="160"/>
        <v>60</v>
      </c>
      <c r="V1676">
        <f t="shared" si="161"/>
        <v>2014</v>
      </c>
    </row>
    <row r="1677" spans="1:22" ht="45" x14ac:dyDescent="0.25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56"/>
        <v>103</v>
      </c>
      <c r="P1677">
        <f t="shared" si="157"/>
        <v>43.04</v>
      </c>
      <c r="Q1677" t="s">
        <v>8318</v>
      </c>
      <c r="R1677" t="s">
        <v>8319</v>
      </c>
      <c r="S1677" s="14">
        <f t="shared" si="158"/>
        <v>41701.901817129627</v>
      </c>
      <c r="T1677" s="14">
        <f t="shared" si="159"/>
        <v>41721</v>
      </c>
      <c r="U1677">
        <f t="shared" si="160"/>
        <v>20</v>
      </c>
      <c r="V1677">
        <f t="shared" si="161"/>
        <v>2014</v>
      </c>
    </row>
    <row r="1678" spans="1:22" ht="60" x14ac:dyDescent="0.25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56"/>
        <v>103</v>
      </c>
      <c r="P1678">
        <f t="shared" si="157"/>
        <v>77.27</v>
      </c>
      <c r="Q1678" t="s">
        <v>8321</v>
      </c>
      <c r="R1678" t="s">
        <v>8331</v>
      </c>
      <c r="S1678" s="14">
        <f t="shared" si="158"/>
        <v>41299.878148148149</v>
      </c>
      <c r="T1678" s="14">
        <f t="shared" si="159"/>
        <v>41329.878148148149</v>
      </c>
      <c r="U1678">
        <f t="shared" si="160"/>
        <v>30</v>
      </c>
      <c r="V1678">
        <f t="shared" si="161"/>
        <v>2013</v>
      </c>
    </row>
    <row r="1679" spans="1:22" ht="60" x14ac:dyDescent="0.25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56"/>
        <v>103</v>
      </c>
      <c r="P1679">
        <f t="shared" si="157"/>
        <v>49.55</v>
      </c>
      <c r="Q1679" t="s">
        <v>8315</v>
      </c>
      <c r="R1679" t="s">
        <v>8316</v>
      </c>
      <c r="S1679" s="14">
        <f t="shared" si="158"/>
        <v>42465.491435185191</v>
      </c>
      <c r="T1679" s="14">
        <f t="shared" si="159"/>
        <v>42494.958333333328</v>
      </c>
      <c r="U1679">
        <f t="shared" si="160"/>
        <v>30</v>
      </c>
      <c r="V1679">
        <f t="shared" si="161"/>
        <v>2016</v>
      </c>
    </row>
    <row r="1680" spans="1:22" ht="60" x14ac:dyDescent="0.25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56"/>
        <v>103</v>
      </c>
      <c r="P1680">
        <f t="shared" si="157"/>
        <v>36.61</v>
      </c>
      <c r="Q1680" t="s">
        <v>8315</v>
      </c>
      <c r="R1680" t="s">
        <v>8316</v>
      </c>
      <c r="S1680" s="14">
        <f t="shared" si="158"/>
        <v>42155.696793981479</v>
      </c>
      <c r="T1680" s="14">
        <f t="shared" si="159"/>
        <v>42190.696793981479</v>
      </c>
      <c r="U1680">
        <f t="shared" si="160"/>
        <v>35</v>
      </c>
      <c r="V1680">
        <f t="shared" si="161"/>
        <v>2015</v>
      </c>
    </row>
    <row r="1681" spans="1:22" ht="60" x14ac:dyDescent="0.25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56"/>
        <v>103</v>
      </c>
      <c r="P1681">
        <f t="shared" si="157"/>
        <v>65.38</v>
      </c>
      <c r="Q1681" t="s">
        <v>8312</v>
      </c>
      <c r="R1681" t="s">
        <v>8313</v>
      </c>
      <c r="S1681" s="14">
        <f t="shared" si="158"/>
        <v>42465.542905092589</v>
      </c>
      <c r="T1681" s="14">
        <f t="shared" si="159"/>
        <v>42495.542905092589</v>
      </c>
      <c r="U1681">
        <f t="shared" si="160"/>
        <v>30</v>
      </c>
      <c r="V1681">
        <f t="shared" si="161"/>
        <v>2016</v>
      </c>
    </row>
    <row r="1682" spans="1:22" ht="60" x14ac:dyDescent="0.25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56"/>
        <v>103</v>
      </c>
      <c r="P1682">
        <f t="shared" si="157"/>
        <v>62.17</v>
      </c>
      <c r="Q1682" t="s">
        <v>8312</v>
      </c>
      <c r="R1682" t="s">
        <v>8313</v>
      </c>
      <c r="S1682" s="14">
        <f t="shared" si="158"/>
        <v>41451.062905092593</v>
      </c>
      <c r="T1682" s="14">
        <f t="shared" si="159"/>
        <v>41481.062905092593</v>
      </c>
      <c r="U1682">
        <f t="shared" si="160"/>
        <v>30</v>
      </c>
      <c r="V1682">
        <f t="shared" si="161"/>
        <v>2013</v>
      </c>
    </row>
    <row r="1683" spans="1:22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56"/>
        <v>103</v>
      </c>
      <c r="P1683">
        <f t="shared" si="157"/>
        <v>67.42</v>
      </c>
      <c r="Q1683" t="s">
        <v>8312</v>
      </c>
      <c r="R1683" t="s">
        <v>8334</v>
      </c>
      <c r="S1683" s="14">
        <f t="shared" si="158"/>
        <v>40961.252141203702</v>
      </c>
      <c r="T1683" s="14">
        <f t="shared" si="159"/>
        <v>40989.866666666669</v>
      </c>
      <c r="U1683">
        <f t="shared" si="160"/>
        <v>29</v>
      </c>
      <c r="V1683">
        <f t="shared" si="161"/>
        <v>2012</v>
      </c>
    </row>
    <row r="1684" spans="1:22" ht="60" x14ac:dyDescent="0.25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56"/>
        <v>103</v>
      </c>
      <c r="P1684">
        <f t="shared" si="157"/>
        <v>60</v>
      </c>
      <c r="Q1684" t="s">
        <v>8318</v>
      </c>
      <c r="R1684" t="s">
        <v>8319</v>
      </c>
      <c r="S1684" s="14">
        <f t="shared" si="158"/>
        <v>41786.65892361111</v>
      </c>
      <c r="T1684" s="14">
        <f t="shared" si="159"/>
        <v>41812.65892361111</v>
      </c>
      <c r="U1684">
        <f t="shared" si="160"/>
        <v>26</v>
      </c>
      <c r="V1684">
        <f t="shared" si="161"/>
        <v>2014</v>
      </c>
    </row>
    <row r="1685" spans="1:22" ht="60" x14ac:dyDescent="0.25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56"/>
        <v>103</v>
      </c>
      <c r="P1685">
        <f t="shared" si="157"/>
        <v>132.96</v>
      </c>
      <c r="Q1685" t="s">
        <v>8315</v>
      </c>
      <c r="R1685" t="s">
        <v>8316</v>
      </c>
      <c r="S1685" s="14">
        <f t="shared" si="158"/>
        <v>42036.995590277773</v>
      </c>
      <c r="T1685" s="14">
        <f t="shared" si="159"/>
        <v>42094.536111111112</v>
      </c>
      <c r="U1685">
        <f t="shared" si="160"/>
        <v>58</v>
      </c>
      <c r="V1685">
        <f t="shared" si="161"/>
        <v>2015</v>
      </c>
    </row>
    <row r="1686" spans="1:22" ht="45" x14ac:dyDescent="0.25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56"/>
        <v>103</v>
      </c>
      <c r="P1686">
        <f t="shared" si="157"/>
        <v>87.7</v>
      </c>
      <c r="Q1686" t="s">
        <v>8315</v>
      </c>
      <c r="R1686" t="s">
        <v>8328</v>
      </c>
      <c r="S1686" s="14">
        <f t="shared" si="158"/>
        <v>41785.72729166667</v>
      </c>
      <c r="T1686" s="14">
        <f t="shared" si="159"/>
        <v>41801.166666666664</v>
      </c>
      <c r="U1686">
        <f t="shared" si="160"/>
        <v>16</v>
      </c>
      <c r="V1686">
        <f t="shared" si="161"/>
        <v>2014</v>
      </c>
    </row>
    <row r="1687" spans="1:22" ht="60" x14ac:dyDescent="0.25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56"/>
        <v>103</v>
      </c>
      <c r="P1687">
        <f t="shared" si="157"/>
        <v>88.57</v>
      </c>
      <c r="Q1687" t="s">
        <v>8318</v>
      </c>
      <c r="R1687" t="s">
        <v>8319</v>
      </c>
      <c r="S1687" s="14">
        <f t="shared" si="158"/>
        <v>40861.27416666667</v>
      </c>
      <c r="T1687" s="14">
        <f t="shared" si="159"/>
        <v>40921.27416666667</v>
      </c>
      <c r="U1687">
        <f t="shared" si="160"/>
        <v>60</v>
      </c>
      <c r="V1687">
        <f t="shared" si="161"/>
        <v>2011</v>
      </c>
    </row>
    <row r="1688" spans="1:22" ht="60" x14ac:dyDescent="0.25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56"/>
        <v>103</v>
      </c>
      <c r="P1688">
        <f t="shared" si="157"/>
        <v>60.78</v>
      </c>
      <c r="Q1688" t="s">
        <v>8315</v>
      </c>
      <c r="R1688" t="s">
        <v>8316</v>
      </c>
      <c r="S1688" s="14">
        <f t="shared" si="158"/>
        <v>42312.792662037042</v>
      </c>
      <c r="T1688" s="14">
        <f t="shared" si="159"/>
        <v>42342.792662037042</v>
      </c>
      <c r="U1688">
        <f t="shared" si="160"/>
        <v>30</v>
      </c>
      <c r="V1688">
        <f t="shared" si="161"/>
        <v>2015</v>
      </c>
    </row>
    <row r="1689" spans="1:22" ht="60" x14ac:dyDescent="0.25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56"/>
        <v>103</v>
      </c>
      <c r="P1689">
        <f t="shared" si="157"/>
        <v>53.36</v>
      </c>
      <c r="Q1689" t="s">
        <v>8315</v>
      </c>
      <c r="R1689" t="s">
        <v>8316</v>
      </c>
      <c r="S1689" s="14">
        <f t="shared" si="158"/>
        <v>42173.970127314817</v>
      </c>
      <c r="T1689" s="14">
        <f t="shared" si="159"/>
        <v>42203.970127314817</v>
      </c>
      <c r="U1689">
        <f t="shared" si="160"/>
        <v>30</v>
      </c>
      <c r="V1689">
        <f t="shared" si="161"/>
        <v>2015</v>
      </c>
    </row>
    <row r="1690" spans="1:22" ht="45" x14ac:dyDescent="0.25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56"/>
        <v>103</v>
      </c>
      <c r="P1690">
        <f t="shared" si="157"/>
        <v>39.54</v>
      </c>
      <c r="Q1690" t="s">
        <v>8315</v>
      </c>
      <c r="R1690" t="s">
        <v>8316</v>
      </c>
      <c r="S1690" s="14">
        <f t="shared" si="158"/>
        <v>41921.375532407408</v>
      </c>
      <c r="T1690" s="14">
        <f t="shared" si="159"/>
        <v>41951.417199074072</v>
      </c>
      <c r="U1690">
        <f t="shared" si="160"/>
        <v>31</v>
      </c>
      <c r="V1690">
        <f t="shared" si="161"/>
        <v>2014</v>
      </c>
    </row>
    <row r="1691" spans="1:22" ht="45" x14ac:dyDescent="0.25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56"/>
        <v>103</v>
      </c>
      <c r="P1691">
        <f t="shared" si="157"/>
        <v>66.959999999999994</v>
      </c>
      <c r="Q1691" t="s">
        <v>8315</v>
      </c>
      <c r="R1691" t="s">
        <v>8316</v>
      </c>
      <c r="S1691" s="14">
        <f t="shared" si="158"/>
        <v>42125.772812499999</v>
      </c>
      <c r="T1691" s="14">
        <f t="shared" si="159"/>
        <v>42155.772812499999</v>
      </c>
      <c r="U1691">
        <f t="shared" si="160"/>
        <v>30</v>
      </c>
      <c r="V1691">
        <f t="shared" si="161"/>
        <v>2015</v>
      </c>
    </row>
    <row r="1692" spans="1:22" ht="60" x14ac:dyDescent="0.25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56"/>
        <v>103</v>
      </c>
      <c r="P1692">
        <f t="shared" si="157"/>
        <v>39.49</v>
      </c>
      <c r="Q1692" t="s">
        <v>8315</v>
      </c>
      <c r="R1692" t="s">
        <v>8316</v>
      </c>
      <c r="S1692" s="14">
        <f t="shared" si="158"/>
        <v>42157.652511574073</v>
      </c>
      <c r="T1692" s="14">
        <f t="shared" si="159"/>
        <v>42187.652511574073</v>
      </c>
      <c r="U1692">
        <f t="shared" si="160"/>
        <v>30</v>
      </c>
      <c r="V1692">
        <f t="shared" si="161"/>
        <v>2015</v>
      </c>
    </row>
    <row r="1693" spans="1:22" ht="60" x14ac:dyDescent="0.25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56"/>
        <v>103</v>
      </c>
      <c r="P1693">
        <f t="shared" si="157"/>
        <v>83.57</v>
      </c>
      <c r="Q1693" t="s">
        <v>8315</v>
      </c>
      <c r="R1693" t="s">
        <v>8316</v>
      </c>
      <c r="S1693" s="14">
        <f t="shared" si="158"/>
        <v>41792.542986111112</v>
      </c>
      <c r="T1693" s="14">
        <f t="shared" si="159"/>
        <v>41813.75</v>
      </c>
      <c r="U1693">
        <f t="shared" si="160"/>
        <v>22</v>
      </c>
      <c r="V1693">
        <f t="shared" si="161"/>
        <v>2014</v>
      </c>
    </row>
    <row r="1694" spans="1:22" ht="60" x14ac:dyDescent="0.25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56"/>
        <v>103</v>
      </c>
      <c r="P1694">
        <f t="shared" si="157"/>
        <v>88.33</v>
      </c>
      <c r="Q1694" t="s">
        <v>8312</v>
      </c>
      <c r="R1694" t="s">
        <v>8313</v>
      </c>
      <c r="S1694" s="14">
        <f t="shared" si="158"/>
        <v>41442.741249999999</v>
      </c>
      <c r="T1694" s="14">
        <f t="shared" si="159"/>
        <v>41458.207638888889</v>
      </c>
      <c r="U1694">
        <f t="shared" si="160"/>
        <v>16</v>
      </c>
      <c r="V1694">
        <f t="shared" si="161"/>
        <v>2013</v>
      </c>
    </row>
    <row r="1695" spans="1:22" ht="30" x14ac:dyDescent="0.25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56"/>
        <v>103</v>
      </c>
      <c r="P1695">
        <f t="shared" si="157"/>
        <v>77.349999999999994</v>
      </c>
      <c r="Q1695" t="s">
        <v>8312</v>
      </c>
      <c r="R1695" t="s">
        <v>8329</v>
      </c>
      <c r="S1695" s="14">
        <f t="shared" si="158"/>
        <v>41371.648078703707</v>
      </c>
      <c r="T1695" s="14">
        <f t="shared" si="159"/>
        <v>41401.648078703707</v>
      </c>
      <c r="U1695">
        <f t="shared" si="160"/>
        <v>30</v>
      </c>
      <c r="V1695">
        <f t="shared" si="161"/>
        <v>2013</v>
      </c>
    </row>
    <row r="1696" spans="1:22" ht="60" x14ac:dyDescent="0.25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56"/>
        <v>103</v>
      </c>
      <c r="P1696">
        <f t="shared" si="157"/>
        <v>95.74</v>
      </c>
      <c r="Q1696" t="s">
        <v>8312</v>
      </c>
      <c r="R1696" t="s">
        <v>8334</v>
      </c>
      <c r="S1696" s="14">
        <f t="shared" si="158"/>
        <v>40785.675011574072</v>
      </c>
      <c r="T1696" s="14">
        <f t="shared" si="159"/>
        <v>40845.675011574072</v>
      </c>
      <c r="U1696">
        <f t="shared" si="160"/>
        <v>60</v>
      </c>
      <c r="V1696">
        <f t="shared" si="161"/>
        <v>2011</v>
      </c>
    </row>
    <row r="1697" spans="1:22" ht="60" x14ac:dyDescent="0.25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56"/>
        <v>103</v>
      </c>
      <c r="P1697">
        <f t="shared" si="157"/>
        <v>76.03</v>
      </c>
      <c r="Q1697" t="s">
        <v>8315</v>
      </c>
      <c r="R1697" t="s">
        <v>8316</v>
      </c>
      <c r="S1697" s="14">
        <f t="shared" si="158"/>
        <v>42124.848414351851</v>
      </c>
      <c r="T1697" s="14">
        <f t="shared" si="159"/>
        <v>42154.848414351851</v>
      </c>
      <c r="U1697">
        <f t="shared" si="160"/>
        <v>30</v>
      </c>
      <c r="V1697">
        <f t="shared" si="161"/>
        <v>2015</v>
      </c>
    </row>
    <row r="1698" spans="1:22" ht="45" x14ac:dyDescent="0.25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56"/>
        <v>103</v>
      </c>
      <c r="P1698">
        <f t="shared" si="157"/>
        <v>52.55</v>
      </c>
      <c r="Q1698" t="s">
        <v>8315</v>
      </c>
      <c r="R1698" t="s">
        <v>8316</v>
      </c>
      <c r="S1698" s="14">
        <f t="shared" si="158"/>
        <v>42016.800208333334</v>
      </c>
      <c r="T1698" s="14">
        <f t="shared" si="159"/>
        <v>42032.916666666672</v>
      </c>
      <c r="U1698">
        <f t="shared" si="160"/>
        <v>17</v>
      </c>
      <c r="V1698">
        <f t="shared" si="161"/>
        <v>2015</v>
      </c>
    </row>
    <row r="1699" spans="1:22" ht="60" x14ac:dyDescent="0.25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56"/>
        <v>103</v>
      </c>
      <c r="P1699">
        <f t="shared" si="157"/>
        <v>47.57</v>
      </c>
      <c r="Q1699" t="s">
        <v>8315</v>
      </c>
      <c r="R1699" t="s">
        <v>8336</v>
      </c>
      <c r="S1699" s="14">
        <f t="shared" si="158"/>
        <v>42495.956631944442</v>
      </c>
      <c r="T1699" s="14">
        <f t="shared" si="159"/>
        <v>42525.956631944442</v>
      </c>
      <c r="U1699">
        <f t="shared" si="160"/>
        <v>30</v>
      </c>
      <c r="V1699">
        <f t="shared" si="161"/>
        <v>2016</v>
      </c>
    </row>
    <row r="1700" spans="1:22" ht="45" x14ac:dyDescent="0.25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56"/>
        <v>103</v>
      </c>
      <c r="P1700">
        <f t="shared" si="157"/>
        <v>40.08</v>
      </c>
      <c r="Q1700" t="s">
        <v>8312</v>
      </c>
      <c r="R1700" t="s">
        <v>8329</v>
      </c>
      <c r="S1700" s="14">
        <f t="shared" si="158"/>
        <v>41004.72619212963</v>
      </c>
      <c r="T1700" s="14">
        <f t="shared" si="159"/>
        <v>41034.72619212963</v>
      </c>
      <c r="U1700">
        <f t="shared" si="160"/>
        <v>30</v>
      </c>
      <c r="V1700">
        <f t="shared" si="161"/>
        <v>2012</v>
      </c>
    </row>
    <row r="1701" spans="1:22" ht="60" x14ac:dyDescent="0.25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56"/>
        <v>103</v>
      </c>
      <c r="P1701">
        <f t="shared" si="157"/>
        <v>59.65</v>
      </c>
      <c r="Q1701" t="s">
        <v>8315</v>
      </c>
      <c r="R1701" t="s">
        <v>8316</v>
      </c>
      <c r="S1701" s="14">
        <f t="shared" si="158"/>
        <v>42294.429641203707</v>
      </c>
      <c r="T1701" s="14">
        <f t="shared" si="159"/>
        <v>42321.845138888893</v>
      </c>
      <c r="U1701">
        <f t="shared" si="160"/>
        <v>28</v>
      </c>
      <c r="V1701">
        <f t="shared" si="161"/>
        <v>2015</v>
      </c>
    </row>
    <row r="1702" spans="1:22" ht="30" x14ac:dyDescent="0.25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56"/>
        <v>103</v>
      </c>
      <c r="P1702">
        <f t="shared" si="157"/>
        <v>77.73</v>
      </c>
      <c r="Q1702" t="s">
        <v>8315</v>
      </c>
      <c r="R1702" t="s">
        <v>8316</v>
      </c>
      <c r="S1702" s="14">
        <f t="shared" si="158"/>
        <v>42417.585532407407</v>
      </c>
      <c r="T1702" s="14">
        <f t="shared" si="159"/>
        <v>42432.249305555553</v>
      </c>
      <c r="U1702">
        <f t="shared" si="160"/>
        <v>15</v>
      </c>
      <c r="V1702">
        <f t="shared" si="161"/>
        <v>2016</v>
      </c>
    </row>
    <row r="1703" spans="1:22" ht="60" x14ac:dyDescent="0.25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56"/>
        <v>103</v>
      </c>
      <c r="P1703">
        <f t="shared" si="157"/>
        <v>50.37</v>
      </c>
      <c r="Q1703" t="s">
        <v>8312</v>
      </c>
      <c r="R1703" t="s">
        <v>8329</v>
      </c>
      <c r="S1703" s="14">
        <f t="shared" si="158"/>
        <v>40793.998599537037</v>
      </c>
      <c r="T1703" s="14">
        <f t="shared" si="159"/>
        <v>40828.998599537037</v>
      </c>
      <c r="U1703">
        <f t="shared" si="160"/>
        <v>35</v>
      </c>
      <c r="V1703">
        <f t="shared" si="161"/>
        <v>2011</v>
      </c>
    </row>
    <row r="1704" spans="1:22" ht="45" x14ac:dyDescent="0.25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56"/>
        <v>103</v>
      </c>
      <c r="P1704">
        <f t="shared" si="157"/>
        <v>44.85</v>
      </c>
      <c r="Q1704" t="s">
        <v>8315</v>
      </c>
      <c r="R1704" t="s">
        <v>8316</v>
      </c>
      <c r="S1704" s="14">
        <f t="shared" si="158"/>
        <v>42248.640162037031</v>
      </c>
      <c r="T1704" s="14">
        <f t="shared" si="159"/>
        <v>42279.75</v>
      </c>
      <c r="U1704">
        <f t="shared" si="160"/>
        <v>32</v>
      </c>
      <c r="V1704">
        <f t="shared" si="161"/>
        <v>2015</v>
      </c>
    </row>
    <row r="1705" spans="1:22" ht="60" x14ac:dyDescent="0.25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56"/>
        <v>103</v>
      </c>
      <c r="P1705">
        <f t="shared" si="157"/>
        <v>68.67</v>
      </c>
      <c r="Q1705" t="s">
        <v>8315</v>
      </c>
      <c r="R1705" t="s">
        <v>8316</v>
      </c>
      <c r="S1705" s="14">
        <f t="shared" si="158"/>
        <v>42121.756921296299</v>
      </c>
      <c r="T1705" s="14">
        <f t="shared" si="159"/>
        <v>42156.208333333328</v>
      </c>
      <c r="U1705">
        <f t="shared" si="160"/>
        <v>35</v>
      </c>
      <c r="V1705">
        <f t="shared" si="161"/>
        <v>2015</v>
      </c>
    </row>
    <row r="1706" spans="1:22" ht="45" x14ac:dyDescent="0.25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56"/>
        <v>103</v>
      </c>
      <c r="P1706">
        <f t="shared" si="157"/>
        <v>57.22</v>
      </c>
      <c r="Q1706" t="s">
        <v>8315</v>
      </c>
      <c r="R1706" t="s">
        <v>8316</v>
      </c>
      <c r="S1706" s="14">
        <f t="shared" si="158"/>
        <v>42200.625833333332</v>
      </c>
      <c r="T1706" s="14">
        <f t="shared" si="159"/>
        <v>42225.666666666672</v>
      </c>
      <c r="U1706">
        <f t="shared" si="160"/>
        <v>26</v>
      </c>
      <c r="V1706">
        <f t="shared" si="161"/>
        <v>2015</v>
      </c>
    </row>
    <row r="1707" spans="1:22" ht="60" x14ac:dyDescent="0.25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56"/>
        <v>103</v>
      </c>
      <c r="P1707">
        <f t="shared" si="157"/>
        <v>70.86</v>
      </c>
      <c r="Q1707" t="s">
        <v>8315</v>
      </c>
      <c r="R1707" t="s">
        <v>8316</v>
      </c>
      <c r="S1707" s="14">
        <f t="shared" si="158"/>
        <v>42195.749745370369</v>
      </c>
      <c r="T1707" s="14">
        <f t="shared" si="159"/>
        <v>42206.125</v>
      </c>
      <c r="U1707">
        <f t="shared" si="160"/>
        <v>11</v>
      </c>
      <c r="V1707">
        <f t="shared" si="161"/>
        <v>2015</v>
      </c>
    </row>
    <row r="1708" spans="1:22" ht="60" x14ac:dyDescent="0.25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56"/>
        <v>103</v>
      </c>
      <c r="P1708">
        <f t="shared" si="157"/>
        <v>40.29</v>
      </c>
      <c r="Q1708" t="s">
        <v>8315</v>
      </c>
      <c r="R1708" t="s">
        <v>8316</v>
      </c>
      <c r="S1708" s="14">
        <f t="shared" si="158"/>
        <v>42038.720451388886</v>
      </c>
      <c r="T1708" s="14">
        <f t="shared" si="159"/>
        <v>42063.708333333328</v>
      </c>
      <c r="U1708">
        <f t="shared" si="160"/>
        <v>25</v>
      </c>
      <c r="V1708">
        <f t="shared" si="161"/>
        <v>2015</v>
      </c>
    </row>
    <row r="1709" spans="1:22" ht="45" x14ac:dyDescent="0.25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56"/>
        <v>103</v>
      </c>
      <c r="P1709">
        <f t="shared" si="157"/>
        <v>34.75</v>
      </c>
      <c r="Q1709" t="s">
        <v>8315</v>
      </c>
      <c r="R1709" t="s">
        <v>8316</v>
      </c>
      <c r="S1709" s="14">
        <f t="shared" si="158"/>
        <v>42711.545196759253</v>
      </c>
      <c r="T1709" s="14">
        <f t="shared" si="159"/>
        <v>42741.545196759253</v>
      </c>
      <c r="U1709">
        <f t="shared" si="160"/>
        <v>30</v>
      </c>
      <c r="V1709">
        <f t="shared" si="161"/>
        <v>2016</v>
      </c>
    </row>
    <row r="1710" spans="1:22" ht="45" x14ac:dyDescent="0.25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56"/>
        <v>103</v>
      </c>
      <c r="P1710">
        <f t="shared" si="157"/>
        <v>102.5</v>
      </c>
      <c r="Q1710" t="s">
        <v>8315</v>
      </c>
      <c r="R1710" t="s">
        <v>8316</v>
      </c>
      <c r="S1710" s="14">
        <f t="shared" si="158"/>
        <v>42550.701886574068</v>
      </c>
      <c r="T1710" s="14">
        <f t="shared" si="159"/>
        <v>42580.701886574068</v>
      </c>
      <c r="U1710">
        <f t="shared" si="160"/>
        <v>30</v>
      </c>
      <c r="V1710">
        <f t="shared" si="161"/>
        <v>2016</v>
      </c>
    </row>
    <row r="1711" spans="1:22" ht="60" x14ac:dyDescent="0.25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56"/>
        <v>103</v>
      </c>
      <c r="P1711">
        <f t="shared" si="157"/>
        <v>73.209999999999994</v>
      </c>
      <c r="Q1711" t="s">
        <v>8315</v>
      </c>
      <c r="R1711" t="s">
        <v>8316</v>
      </c>
      <c r="S1711" s="14">
        <f t="shared" si="158"/>
        <v>42591.899988425925</v>
      </c>
      <c r="T1711" s="14">
        <f t="shared" si="159"/>
        <v>42622.166666666672</v>
      </c>
      <c r="U1711">
        <f t="shared" si="160"/>
        <v>31</v>
      </c>
      <c r="V1711">
        <f t="shared" si="161"/>
        <v>2016</v>
      </c>
    </row>
    <row r="1712" spans="1:22" ht="45" x14ac:dyDescent="0.25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56"/>
        <v>103</v>
      </c>
      <c r="P1712">
        <f t="shared" si="157"/>
        <v>66.13</v>
      </c>
      <c r="Q1712" t="s">
        <v>8315</v>
      </c>
      <c r="R1712" t="s">
        <v>8316</v>
      </c>
      <c r="S1712" s="14">
        <f t="shared" si="158"/>
        <v>42120.531226851846</v>
      </c>
      <c r="T1712" s="14">
        <f t="shared" si="159"/>
        <v>42155.531226851846</v>
      </c>
      <c r="U1712">
        <f t="shared" si="160"/>
        <v>35</v>
      </c>
      <c r="V1712">
        <f t="shared" si="161"/>
        <v>2015</v>
      </c>
    </row>
    <row r="1713" spans="1:22" ht="45" x14ac:dyDescent="0.25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56"/>
        <v>103</v>
      </c>
      <c r="P1713">
        <f t="shared" si="157"/>
        <v>23.87</v>
      </c>
      <c r="Q1713" t="s">
        <v>8315</v>
      </c>
      <c r="R1713" t="s">
        <v>8316</v>
      </c>
      <c r="S1713" s="14">
        <f t="shared" si="158"/>
        <v>42675.694236111114</v>
      </c>
      <c r="T1713" s="14">
        <f t="shared" si="159"/>
        <v>42705.735902777778</v>
      </c>
      <c r="U1713">
        <f t="shared" si="160"/>
        <v>31</v>
      </c>
      <c r="V1713">
        <f t="shared" si="161"/>
        <v>2016</v>
      </c>
    </row>
    <row r="1714" spans="1:22" ht="45" x14ac:dyDescent="0.25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56"/>
        <v>103</v>
      </c>
      <c r="P1714">
        <f t="shared" si="157"/>
        <v>43.62</v>
      </c>
      <c r="Q1714" t="s">
        <v>8312</v>
      </c>
      <c r="R1714" t="s">
        <v>8334</v>
      </c>
      <c r="S1714" s="14">
        <f t="shared" si="158"/>
        <v>41390.757754629631</v>
      </c>
      <c r="T1714" s="14">
        <f t="shared" si="159"/>
        <v>41425.708333333336</v>
      </c>
      <c r="U1714">
        <f t="shared" si="160"/>
        <v>35</v>
      </c>
      <c r="V1714">
        <f t="shared" si="161"/>
        <v>2013</v>
      </c>
    </row>
    <row r="1715" spans="1:22" ht="45" x14ac:dyDescent="0.25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56"/>
        <v>103</v>
      </c>
      <c r="P1715">
        <f t="shared" si="157"/>
        <v>31.91</v>
      </c>
      <c r="Q1715" t="s">
        <v>8312</v>
      </c>
      <c r="R1715" t="s">
        <v>8333</v>
      </c>
      <c r="S1715" s="14">
        <f t="shared" si="158"/>
        <v>42545.125196759262</v>
      </c>
      <c r="T1715" s="14">
        <f t="shared" si="159"/>
        <v>42575.125196759262</v>
      </c>
      <c r="U1715">
        <f t="shared" si="160"/>
        <v>30</v>
      </c>
      <c r="V1715">
        <f t="shared" si="161"/>
        <v>2016</v>
      </c>
    </row>
    <row r="1716" spans="1:22" ht="60" x14ac:dyDescent="0.25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56"/>
        <v>103</v>
      </c>
      <c r="P1716">
        <f t="shared" si="157"/>
        <v>50.59</v>
      </c>
      <c r="Q1716" t="s">
        <v>8312</v>
      </c>
      <c r="R1716" t="s">
        <v>8325</v>
      </c>
      <c r="S1716" s="14">
        <f t="shared" si="158"/>
        <v>42688.732407407413</v>
      </c>
      <c r="T1716" s="14">
        <f t="shared" si="159"/>
        <v>42716.732407407413</v>
      </c>
      <c r="U1716">
        <f t="shared" si="160"/>
        <v>28</v>
      </c>
      <c r="V1716">
        <f t="shared" si="161"/>
        <v>2016</v>
      </c>
    </row>
    <row r="1717" spans="1:22" ht="60" x14ac:dyDescent="0.25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56"/>
        <v>103</v>
      </c>
      <c r="P1717">
        <f t="shared" si="157"/>
        <v>33.24</v>
      </c>
      <c r="Q1717" t="s">
        <v>8312</v>
      </c>
      <c r="R1717" t="s">
        <v>8325</v>
      </c>
      <c r="S1717" s="14">
        <f t="shared" si="158"/>
        <v>40997.257222222222</v>
      </c>
      <c r="T1717" s="14">
        <f t="shared" si="159"/>
        <v>41015.257222222222</v>
      </c>
      <c r="U1717">
        <f t="shared" si="160"/>
        <v>18</v>
      </c>
      <c r="V1717">
        <f t="shared" si="161"/>
        <v>2012</v>
      </c>
    </row>
    <row r="1718" spans="1:22" ht="45" x14ac:dyDescent="0.25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56"/>
        <v>103</v>
      </c>
      <c r="P1718">
        <f t="shared" si="157"/>
        <v>28.66</v>
      </c>
      <c r="Q1718" t="s">
        <v>8312</v>
      </c>
      <c r="R1718" t="s">
        <v>8329</v>
      </c>
      <c r="S1718" s="14">
        <f t="shared" si="158"/>
        <v>41023.07471064815</v>
      </c>
      <c r="T1718" s="14">
        <f t="shared" si="159"/>
        <v>41053.07471064815</v>
      </c>
      <c r="U1718">
        <f t="shared" si="160"/>
        <v>30</v>
      </c>
      <c r="V1718">
        <f t="shared" si="161"/>
        <v>2012</v>
      </c>
    </row>
    <row r="1719" spans="1:22" ht="45" x14ac:dyDescent="0.25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56"/>
        <v>103</v>
      </c>
      <c r="P1719">
        <f t="shared" si="157"/>
        <v>73.569999999999993</v>
      </c>
      <c r="Q1719" t="s">
        <v>8312</v>
      </c>
      <c r="R1719" t="s">
        <v>8313</v>
      </c>
      <c r="S1719" s="14">
        <f t="shared" si="158"/>
        <v>41026.996099537035</v>
      </c>
      <c r="T1719" s="14">
        <f t="shared" si="159"/>
        <v>41041.996099537035</v>
      </c>
      <c r="U1719">
        <f t="shared" si="160"/>
        <v>15</v>
      </c>
      <c r="V1719">
        <f t="shared" si="161"/>
        <v>2012</v>
      </c>
    </row>
    <row r="1720" spans="1:22" ht="60" x14ac:dyDescent="0.25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56"/>
        <v>103</v>
      </c>
      <c r="P1720">
        <f t="shared" si="157"/>
        <v>44.61</v>
      </c>
      <c r="Q1720" t="s">
        <v>8312</v>
      </c>
      <c r="R1720" t="s">
        <v>8320</v>
      </c>
      <c r="S1720" s="14">
        <f t="shared" si="158"/>
        <v>40313.930543981485</v>
      </c>
      <c r="T1720" s="14">
        <f t="shared" si="159"/>
        <v>40364.166666666664</v>
      </c>
      <c r="U1720">
        <f t="shared" si="160"/>
        <v>51</v>
      </c>
      <c r="V1720">
        <f t="shared" si="161"/>
        <v>2010</v>
      </c>
    </row>
    <row r="1721" spans="1:22" ht="60" x14ac:dyDescent="0.25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56"/>
        <v>103</v>
      </c>
      <c r="P1721">
        <f t="shared" si="157"/>
        <v>102.5</v>
      </c>
      <c r="Q1721" t="s">
        <v>8312</v>
      </c>
      <c r="R1721" t="s">
        <v>8313</v>
      </c>
      <c r="S1721" s="14">
        <f t="shared" si="158"/>
        <v>41675.149525462963</v>
      </c>
      <c r="T1721" s="14">
        <f t="shared" si="159"/>
        <v>41715.107858796298</v>
      </c>
      <c r="U1721">
        <f t="shared" si="160"/>
        <v>40</v>
      </c>
      <c r="V1721">
        <f t="shared" si="161"/>
        <v>2014</v>
      </c>
    </row>
    <row r="1722" spans="1:22" ht="60" x14ac:dyDescent="0.25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56"/>
        <v>103</v>
      </c>
      <c r="P1722">
        <f t="shared" si="157"/>
        <v>120.17</v>
      </c>
      <c r="Q1722" t="s">
        <v>8315</v>
      </c>
      <c r="R1722" t="s">
        <v>8328</v>
      </c>
      <c r="S1722" s="14">
        <f t="shared" si="158"/>
        <v>42121.675763888896</v>
      </c>
      <c r="T1722" s="14">
        <f t="shared" si="159"/>
        <v>42166.675763888896</v>
      </c>
      <c r="U1722">
        <f t="shared" si="160"/>
        <v>45</v>
      </c>
      <c r="V1722">
        <f t="shared" si="161"/>
        <v>2015</v>
      </c>
    </row>
    <row r="1723" spans="1:22" ht="60" x14ac:dyDescent="0.25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56"/>
        <v>103</v>
      </c>
      <c r="P1723">
        <f t="shared" si="157"/>
        <v>26.67</v>
      </c>
      <c r="Q1723" t="s">
        <v>8315</v>
      </c>
      <c r="R1723" t="s">
        <v>8316</v>
      </c>
      <c r="S1723" s="14">
        <f t="shared" si="158"/>
        <v>42609.442465277782</v>
      </c>
      <c r="T1723" s="14">
        <f t="shared" si="159"/>
        <v>42639.442465277782</v>
      </c>
      <c r="U1723">
        <f t="shared" si="160"/>
        <v>30</v>
      </c>
      <c r="V1723">
        <f t="shared" si="161"/>
        <v>2016</v>
      </c>
    </row>
    <row r="1724" spans="1:22" x14ac:dyDescent="0.25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56"/>
        <v>103</v>
      </c>
      <c r="P1724">
        <f t="shared" si="157"/>
        <v>56.36</v>
      </c>
      <c r="Q1724" t="s">
        <v>8312</v>
      </c>
      <c r="R1724" t="s">
        <v>8329</v>
      </c>
      <c r="S1724" s="14">
        <f t="shared" si="158"/>
        <v>40960.861562500002</v>
      </c>
      <c r="T1724" s="14">
        <f t="shared" si="159"/>
        <v>40976.207638888889</v>
      </c>
      <c r="U1724">
        <f t="shared" si="160"/>
        <v>16</v>
      </c>
      <c r="V1724">
        <f t="shared" si="161"/>
        <v>2012</v>
      </c>
    </row>
    <row r="1725" spans="1:22" ht="30" x14ac:dyDescent="0.25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56"/>
        <v>103</v>
      </c>
      <c r="P1725">
        <f t="shared" si="157"/>
        <v>205</v>
      </c>
      <c r="Q1725" t="s">
        <v>8308</v>
      </c>
      <c r="R1725" t="s">
        <v>8309</v>
      </c>
      <c r="S1725" s="14">
        <f t="shared" si="158"/>
        <v>42466.826180555552</v>
      </c>
      <c r="T1725" s="14">
        <f t="shared" si="159"/>
        <v>42496.826180555552</v>
      </c>
      <c r="U1725">
        <f t="shared" si="160"/>
        <v>30</v>
      </c>
      <c r="V1725">
        <f t="shared" si="161"/>
        <v>2016</v>
      </c>
    </row>
    <row r="1726" spans="1:22" ht="60" x14ac:dyDescent="0.25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56"/>
        <v>103</v>
      </c>
      <c r="P1726">
        <f t="shared" si="157"/>
        <v>51.6</v>
      </c>
      <c r="Q1726" t="s">
        <v>8312</v>
      </c>
      <c r="R1726" t="s">
        <v>8329</v>
      </c>
      <c r="S1726" s="14">
        <f t="shared" si="158"/>
        <v>40542.839282407411</v>
      </c>
      <c r="T1726" s="14">
        <f t="shared" si="159"/>
        <v>40559.07708333333</v>
      </c>
      <c r="U1726">
        <f t="shared" si="160"/>
        <v>17</v>
      </c>
      <c r="V1726">
        <f t="shared" si="161"/>
        <v>2010</v>
      </c>
    </row>
    <row r="1727" spans="1:22" ht="60" x14ac:dyDescent="0.25">
      <c r="A1727">
        <v>1685</v>
      </c>
      <c r="B1727" s="3" t="s">
        <v>1686</v>
      </c>
      <c r="C1727" s="3" t="s">
        <v>5795</v>
      </c>
      <c r="D1727" s="6">
        <v>350</v>
      </c>
      <c r="E1727" s="8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>
        <f t="shared" si="156"/>
        <v>103</v>
      </c>
      <c r="P1727">
        <f t="shared" si="157"/>
        <v>24</v>
      </c>
      <c r="Q1727" t="s">
        <v>8312</v>
      </c>
      <c r="R1727" t="s">
        <v>8337</v>
      </c>
      <c r="S1727" s="14">
        <f t="shared" si="158"/>
        <v>42788.2502662037</v>
      </c>
      <c r="T1727" s="14">
        <f t="shared" si="159"/>
        <v>42818.208599537036</v>
      </c>
      <c r="U1727">
        <f t="shared" si="160"/>
        <v>30</v>
      </c>
      <c r="V1727">
        <f t="shared" si="161"/>
        <v>2017</v>
      </c>
    </row>
    <row r="1728" spans="1:22" ht="60" x14ac:dyDescent="0.25">
      <c r="A1728">
        <v>827</v>
      </c>
      <c r="B1728" s="3" t="s">
        <v>828</v>
      </c>
      <c r="C1728" s="3" t="s">
        <v>4937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8274</v>
      </c>
      <c r="O1728">
        <f t="shared" si="156"/>
        <v>103</v>
      </c>
      <c r="P1728">
        <f t="shared" si="157"/>
        <v>28.18</v>
      </c>
      <c r="Q1728" t="s">
        <v>8312</v>
      </c>
      <c r="R1728" t="s">
        <v>8313</v>
      </c>
      <c r="S1728" s="14">
        <f t="shared" si="158"/>
        <v>40927.473460648151</v>
      </c>
      <c r="T1728" s="14">
        <f t="shared" si="159"/>
        <v>40953.825694444444</v>
      </c>
      <c r="U1728">
        <f t="shared" si="160"/>
        <v>27</v>
      </c>
      <c r="V1728">
        <f t="shared" si="161"/>
        <v>2012</v>
      </c>
    </row>
    <row r="1729" spans="1:22" ht="45" x14ac:dyDescent="0.25">
      <c r="A1729">
        <v>2740</v>
      </c>
      <c r="B1729" s="3" t="s">
        <v>2740</v>
      </c>
      <c r="C1729" s="3" t="s">
        <v>6850</v>
      </c>
      <c r="D1729" s="6">
        <v>300</v>
      </c>
      <c r="E1729" s="8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>
        <f t="shared" si="156"/>
        <v>103</v>
      </c>
      <c r="P1729">
        <f t="shared" si="157"/>
        <v>18.239999999999998</v>
      </c>
      <c r="Q1729" t="s">
        <v>8308</v>
      </c>
      <c r="R1729" t="s">
        <v>8309</v>
      </c>
      <c r="S1729" s="14">
        <f t="shared" si="158"/>
        <v>42045.031851851847</v>
      </c>
      <c r="T1729" s="14">
        <f t="shared" si="159"/>
        <v>42074.99018518519</v>
      </c>
      <c r="U1729">
        <f t="shared" si="160"/>
        <v>30</v>
      </c>
      <c r="V1729">
        <f t="shared" si="161"/>
        <v>2015</v>
      </c>
    </row>
    <row r="1730" spans="1:22" ht="60" x14ac:dyDescent="0.25">
      <c r="A1730">
        <v>83</v>
      </c>
      <c r="B1730" s="3" t="s">
        <v>85</v>
      </c>
      <c r="C1730" s="3" t="s">
        <v>4194</v>
      </c>
      <c r="D1730" s="6">
        <v>200</v>
      </c>
      <c r="E1730" s="8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>
        <f t="shared" ref="O1730:O1793" si="162">ROUND(E1730/D1730*100,0)</f>
        <v>103</v>
      </c>
      <c r="P1730">
        <f t="shared" si="157"/>
        <v>15.77</v>
      </c>
      <c r="Q1730" t="s">
        <v>8318</v>
      </c>
      <c r="R1730" t="s">
        <v>8319</v>
      </c>
      <c r="S1730" s="14">
        <f t="shared" si="158"/>
        <v>42042.615613425922</v>
      </c>
      <c r="T1730" s="14">
        <f t="shared" si="159"/>
        <v>42057.479166666672</v>
      </c>
      <c r="U1730">
        <f t="shared" si="160"/>
        <v>15</v>
      </c>
      <c r="V1730">
        <f t="shared" si="161"/>
        <v>2015</v>
      </c>
    </row>
    <row r="1731" spans="1:22" ht="60" x14ac:dyDescent="0.25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62"/>
        <v>102</v>
      </c>
      <c r="P1731">
        <f t="shared" ref="P1731:P1794" si="163">IFERROR(ROUND(E1731/L1731,2),0)</f>
        <v>108</v>
      </c>
      <c r="Q1731" t="s">
        <v>8315</v>
      </c>
      <c r="R1731" t="s">
        <v>8328</v>
      </c>
      <c r="S1731" s="14">
        <f t="shared" ref="S1731:S1794" si="164">+(((J1731/60)/60)/24)+DATE(1970,1,1)</f>
        <v>42322.653749999998</v>
      </c>
      <c r="T1731" s="14">
        <f t="shared" ref="T1731:T1794" si="165">+(((I1731/60)/60)/24)+DATE(1970,1,1)</f>
        <v>42362.653749999998</v>
      </c>
      <c r="U1731">
        <f t="shared" ref="U1731:U1794" si="166">CEILING(T1731-S1731,1)</f>
        <v>40</v>
      </c>
      <c r="V1731">
        <f t="shared" ref="V1731:V1794" si="167">YEAR(S1731)</f>
        <v>2015</v>
      </c>
    </row>
    <row r="1732" spans="1:22" ht="60" x14ac:dyDescent="0.25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62"/>
        <v>102</v>
      </c>
      <c r="P1732">
        <f t="shared" si="163"/>
        <v>154.41999999999999</v>
      </c>
      <c r="Q1732" t="s">
        <v>8318</v>
      </c>
      <c r="R1732" t="s">
        <v>8330</v>
      </c>
      <c r="S1732" s="14">
        <f t="shared" si="164"/>
        <v>40812.803229166668</v>
      </c>
      <c r="T1732" s="14">
        <f t="shared" si="165"/>
        <v>40845.165972222225</v>
      </c>
      <c r="U1732">
        <f t="shared" si="166"/>
        <v>33</v>
      </c>
      <c r="V1732">
        <f t="shared" si="167"/>
        <v>2011</v>
      </c>
    </row>
    <row r="1733" spans="1:22" ht="60" x14ac:dyDescent="0.25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62"/>
        <v>102</v>
      </c>
      <c r="P1733">
        <f t="shared" si="163"/>
        <v>147.68</v>
      </c>
      <c r="Q1733" t="s">
        <v>8308</v>
      </c>
      <c r="R1733" t="s">
        <v>8309</v>
      </c>
      <c r="S1733" s="14">
        <f t="shared" si="164"/>
        <v>42199.365844907406</v>
      </c>
      <c r="T1733" s="14">
        <f t="shared" si="165"/>
        <v>42229.365844907406</v>
      </c>
      <c r="U1733">
        <f t="shared" si="166"/>
        <v>30</v>
      </c>
      <c r="V1733">
        <f t="shared" si="167"/>
        <v>2015</v>
      </c>
    </row>
    <row r="1734" spans="1:22" ht="60" x14ac:dyDescent="0.25">
      <c r="A1734">
        <v>1343</v>
      </c>
      <c r="B1734" s="3" t="s">
        <v>1344</v>
      </c>
      <c r="C1734" s="3" t="s">
        <v>5453</v>
      </c>
      <c r="D1734" s="6">
        <v>50000</v>
      </c>
      <c r="E1734" s="8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8271</v>
      </c>
      <c r="O1734">
        <f t="shared" si="162"/>
        <v>102</v>
      </c>
      <c r="P1734">
        <f t="shared" si="163"/>
        <v>158.36000000000001</v>
      </c>
      <c r="Q1734" t="s">
        <v>8308</v>
      </c>
      <c r="R1734" t="s">
        <v>8314</v>
      </c>
      <c r="S1734" s="14">
        <f t="shared" si="164"/>
        <v>42542.526423611111</v>
      </c>
      <c r="T1734" s="14">
        <f t="shared" si="165"/>
        <v>42601.165972222225</v>
      </c>
      <c r="U1734">
        <f t="shared" si="166"/>
        <v>59</v>
      </c>
      <c r="V1734">
        <f t="shared" si="167"/>
        <v>2016</v>
      </c>
    </row>
    <row r="1735" spans="1:22" ht="45" x14ac:dyDescent="0.25">
      <c r="A1735">
        <v>2709</v>
      </c>
      <c r="B1735" s="3" t="s">
        <v>2709</v>
      </c>
      <c r="C1735" s="3" t="s">
        <v>6819</v>
      </c>
      <c r="D1735" s="6">
        <v>50000</v>
      </c>
      <c r="E1735" s="8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8301</v>
      </c>
      <c r="O1735">
        <f t="shared" si="162"/>
        <v>102</v>
      </c>
      <c r="P1735">
        <f t="shared" si="163"/>
        <v>164.94</v>
      </c>
      <c r="Q1735" t="s">
        <v>8315</v>
      </c>
      <c r="R1735" t="s">
        <v>8328</v>
      </c>
      <c r="S1735" s="14">
        <f t="shared" si="164"/>
        <v>42612.149780092594</v>
      </c>
      <c r="T1735" s="14">
        <f t="shared" si="165"/>
        <v>42647.165972222225</v>
      </c>
      <c r="U1735">
        <f t="shared" si="166"/>
        <v>36</v>
      </c>
      <c r="V1735">
        <f t="shared" si="167"/>
        <v>2016</v>
      </c>
    </row>
    <row r="1736" spans="1:22" ht="45" x14ac:dyDescent="0.25">
      <c r="A1736">
        <v>2925</v>
      </c>
      <c r="B1736" s="3" t="s">
        <v>2925</v>
      </c>
      <c r="C1736" s="3" t="s">
        <v>7035</v>
      </c>
      <c r="D1736" s="6">
        <v>45000</v>
      </c>
      <c r="E1736" s="8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8303</v>
      </c>
      <c r="O1736">
        <f t="shared" si="162"/>
        <v>102</v>
      </c>
      <c r="P1736">
        <f t="shared" si="163"/>
        <v>231.66</v>
      </c>
      <c r="Q1736" t="s">
        <v>8315</v>
      </c>
      <c r="R1736" t="s">
        <v>8336</v>
      </c>
      <c r="S1736" s="14">
        <f t="shared" si="164"/>
        <v>41863.584120370368</v>
      </c>
      <c r="T1736" s="14">
        <f t="shared" si="165"/>
        <v>41893.584120370368</v>
      </c>
      <c r="U1736">
        <f t="shared" si="166"/>
        <v>30</v>
      </c>
      <c r="V1736">
        <f t="shared" si="167"/>
        <v>2014</v>
      </c>
    </row>
    <row r="1737" spans="1:22" ht="60" x14ac:dyDescent="0.25">
      <c r="A1737">
        <v>2330</v>
      </c>
      <c r="B1737" s="3" t="s">
        <v>2331</v>
      </c>
      <c r="C1737" s="3" t="s">
        <v>6440</v>
      </c>
      <c r="D1737" s="6">
        <v>35000</v>
      </c>
      <c r="E1737" s="8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8296</v>
      </c>
      <c r="O1737">
        <f t="shared" si="162"/>
        <v>102</v>
      </c>
      <c r="P1737">
        <f t="shared" si="163"/>
        <v>219.93</v>
      </c>
      <c r="Q1737" t="s">
        <v>8326</v>
      </c>
      <c r="R1737" t="s">
        <v>8327</v>
      </c>
      <c r="S1737" s="14">
        <f t="shared" si="164"/>
        <v>42332.89980324074</v>
      </c>
      <c r="T1737" s="14">
        <f t="shared" si="165"/>
        <v>42363</v>
      </c>
      <c r="U1737">
        <f t="shared" si="166"/>
        <v>31</v>
      </c>
      <c r="V1737">
        <f t="shared" si="167"/>
        <v>2015</v>
      </c>
    </row>
    <row r="1738" spans="1:22" ht="60" x14ac:dyDescent="0.25">
      <c r="A1738">
        <v>330</v>
      </c>
      <c r="B1738" s="3" t="s">
        <v>331</v>
      </c>
      <c r="C1738" s="3" t="s">
        <v>4440</v>
      </c>
      <c r="D1738" s="6">
        <v>35000</v>
      </c>
      <c r="E1738" s="8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8267</v>
      </c>
      <c r="O1738">
        <f t="shared" si="162"/>
        <v>102</v>
      </c>
      <c r="P1738">
        <f t="shared" si="163"/>
        <v>104.82</v>
      </c>
      <c r="Q1738" t="s">
        <v>8318</v>
      </c>
      <c r="R1738" t="s">
        <v>8330</v>
      </c>
      <c r="S1738" s="14">
        <f t="shared" si="164"/>
        <v>41379.515775462962</v>
      </c>
      <c r="T1738" s="14">
        <f t="shared" si="165"/>
        <v>41411.165972222225</v>
      </c>
      <c r="U1738">
        <f t="shared" si="166"/>
        <v>32</v>
      </c>
      <c r="V1738">
        <f t="shared" si="167"/>
        <v>2013</v>
      </c>
    </row>
    <row r="1739" spans="1:22" ht="60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62"/>
        <v>102</v>
      </c>
      <c r="P1739">
        <f t="shared" si="163"/>
        <v>119.99</v>
      </c>
      <c r="Q1739" t="s">
        <v>8318</v>
      </c>
      <c r="R1739" t="s">
        <v>8330</v>
      </c>
      <c r="S1739" s="14">
        <f t="shared" si="164"/>
        <v>42111.970995370371</v>
      </c>
      <c r="T1739" s="14">
        <f t="shared" si="165"/>
        <v>42156.097222222219</v>
      </c>
      <c r="U1739">
        <f t="shared" si="166"/>
        <v>45</v>
      </c>
      <c r="V1739">
        <f t="shared" si="167"/>
        <v>2015</v>
      </c>
    </row>
    <row r="1740" spans="1:22" ht="60" x14ac:dyDescent="0.25">
      <c r="A1740">
        <v>2459</v>
      </c>
      <c r="B1740" s="3" t="s">
        <v>2460</v>
      </c>
      <c r="C1740" s="3" t="s">
        <v>6569</v>
      </c>
      <c r="D1740" s="6">
        <v>30000</v>
      </c>
      <c r="E1740" s="8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8296</v>
      </c>
      <c r="O1740">
        <f t="shared" si="162"/>
        <v>102</v>
      </c>
      <c r="P1740">
        <f t="shared" si="163"/>
        <v>108.78</v>
      </c>
      <c r="Q1740" t="s">
        <v>8326</v>
      </c>
      <c r="R1740" t="s">
        <v>8327</v>
      </c>
      <c r="S1740" s="14">
        <f t="shared" si="164"/>
        <v>42407.637557870374</v>
      </c>
      <c r="T1740" s="14">
        <f t="shared" si="165"/>
        <v>42452.595891203702</v>
      </c>
      <c r="U1740">
        <f t="shared" si="166"/>
        <v>45</v>
      </c>
      <c r="V1740">
        <f t="shared" si="167"/>
        <v>2016</v>
      </c>
    </row>
    <row r="1741" spans="1:22" ht="60" x14ac:dyDescent="0.25">
      <c r="A1741">
        <v>3224</v>
      </c>
      <c r="B1741" s="3" t="s">
        <v>3224</v>
      </c>
      <c r="C1741" s="3" t="s">
        <v>7334</v>
      </c>
      <c r="D1741" s="6">
        <v>30000</v>
      </c>
      <c r="E1741" s="8">
        <v>30610</v>
      </c>
      <c r="F1741" t="s">
        <v>8218</v>
      </c>
      <c r="G1741" t="s">
        <v>8223</v>
      </c>
      <c r="H1741" t="s">
        <v>8245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t="s">
        <v>8269</v>
      </c>
      <c r="O1741">
        <f t="shared" si="162"/>
        <v>102</v>
      </c>
      <c r="P1741">
        <f t="shared" si="163"/>
        <v>141.71</v>
      </c>
      <c r="Q1741" t="s">
        <v>8315</v>
      </c>
      <c r="R1741" t="s">
        <v>8316</v>
      </c>
      <c r="S1741" s="14">
        <f t="shared" si="164"/>
        <v>42697.850844907407</v>
      </c>
      <c r="T1741" s="14">
        <f t="shared" si="165"/>
        <v>42745.208333333328</v>
      </c>
      <c r="U1741">
        <f t="shared" si="166"/>
        <v>48</v>
      </c>
      <c r="V1741">
        <f t="shared" si="167"/>
        <v>2016</v>
      </c>
    </row>
    <row r="1742" spans="1:22" ht="60" x14ac:dyDescent="0.25">
      <c r="A1742">
        <v>343</v>
      </c>
      <c r="B1742" s="3" t="s">
        <v>344</v>
      </c>
      <c r="C1742" s="3" t="s">
        <v>4453</v>
      </c>
      <c r="D1742" s="6">
        <v>30000</v>
      </c>
      <c r="E1742" s="8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8267</v>
      </c>
      <c r="O1742">
        <f t="shared" si="162"/>
        <v>102</v>
      </c>
      <c r="P1742">
        <f t="shared" si="163"/>
        <v>58.41</v>
      </c>
      <c r="Q1742" t="s">
        <v>8318</v>
      </c>
      <c r="R1742" t="s">
        <v>8330</v>
      </c>
      <c r="S1742" s="14">
        <f t="shared" si="164"/>
        <v>41926.73778935185</v>
      </c>
      <c r="T1742" s="14">
        <f t="shared" si="165"/>
        <v>41957.125</v>
      </c>
      <c r="U1742">
        <f t="shared" si="166"/>
        <v>31</v>
      </c>
      <c r="V1742">
        <f t="shared" si="167"/>
        <v>2014</v>
      </c>
    </row>
    <row r="1743" spans="1:22" ht="60" x14ac:dyDescent="0.25">
      <c r="A1743">
        <v>2335</v>
      </c>
      <c r="B1743" s="3" t="s">
        <v>2336</v>
      </c>
      <c r="C1743" s="3" t="s">
        <v>6445</v>
      </c>
      <c r="D1743" s="6">
        <v>25000</v>
      </c>
      <c r="E1743" s="8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8296</v>
      </c>
      <c r="O1743">
        <f t="shared" si="162"/>
        <v>102</v>
      </c>
      <c r="P1743">
        <f t="shared" si="163"/>
        <v>115.69</v>
      </c>
      <c r="Q1743" t="s">
        <v>8326</v>
      </c>
      <c r="R1743" t="s">
        <v>8327</v>
      </c>
      <c r="S1743" s="14">
        <f t="shared" si="164"/>
        <v>41771.572256944448</v>
      </c>
      <c r="T1743" s="14">
        <f t="shared" si="165"/>
        <v>41801.572256944448</v>
      </c>
      <c r="U1743">
        <f t="shared" si="166"/>
        <v>30</v>
      </c>
      <c r="V1743">
        <f t="shared" si="167"/>
        <v>2014</v>
      </c>
    </row>
    <row r="1744" spans="1:22" ht="60" x14ac:dyDescent="0.25">
      <c r="A1744">
        <v>300</v>
      </c>
      <c r="B1744" s="3" t="s">
        <v>301</v>
      </c>
      <c r="C1744" s="3" t="s">
        <v>4410</v>
      </c>
      <c r="D1744" s="6">
        <v>25000</v>
      </c>
      <c r="E1744" s="8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8267</v>
      </c>
      <c r="O1744">
        <f t="shared" si="162"/>
        <v>102</v>
      </c>
      <c r="P1744">
        <f t="shared" si="163"/>
        <v>85.34</v>
      </c>
      <c r="Q1744" t="s">
        <v>8318</v>
      </c>
      <c r="R1744" t="s">
        <v>8330</v>
      </c>
      <c r="S1744" s="14">
        <f t="shared" si="164"/>
        <v>40626.959930555553</v>
      </c>
      <c r="T1744" s="14">
        <f t="shared" si="165"/>
        <v>40657.959930555553</v>
      </c>
      <c r="U1744">
        <f t="shared" si="166"/>
        <v>31</v>
      </c>
      <c r="V1744">
        <f t="shared" si="167"/>
        <v>2011</v>
      </c>
    </row>
    <row r="1745" spans="1:22" ht="60" x14ac:dyDescent="0.25">
      <c r="A1745">
        <v>3250</v>
      </c>
      <c r="B1745" s="3" t="s">
        <v>3250</v>
      </c>
      <c r="C1745" s="3" t="s">
        <v>7360</v>
      </c>
      <c r="D1745" s="6">
        <v>25000</v>
      </c>
      <c r="E1745" s="8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8269</v>
      </c>
      <c r="O1745">
        <f t="shared" si="162"/>
        <v>102</v>
      </c>
      <c r="P1745">
        <f t="shared" si="163"/>
        <v>119.19</v>
      </c>
      <c r="Q1745" t="s">
        <v>8315</v>
      </c>
      <c r="R1745" t="s">
        <v>8316</v>
      </c>
      <c r="S1745" s="14">
        <f t="shared" si="164"/>
        <v>41918.742175925923</v>
      </c>
      <c r="T1745" s="14">
        <f t="shared" si="165"/>
        <v>41948.783842592595</v>
      </c>
      <c r="U1745">
        <f t="shared" si="166"/>
        <v>31</v>
      </c>
      <c r="V1745">
        <f t="shared" si="167"/>
        <v>2014</v>
      </c>
    </row>
    <row r="1746" spans="1:22" ht="45" x14ac:dyDescent="0.25">
      <c r="A1746">
        <v>2457</v>
      </c>
      <c r="B1746" s="3" t="s">
        <v>2458</v>
      </c>
      <c r="C1746" s="3" t="s">
        <v>6567</v>
      </c>
      <c r="D1746" s="6">
        <v>23000</v>
      </c>
      <c r="E1746" s="8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8296</v>
      </c>
      <c r="O1746">
        <f t="shared" si="162"/>
        <v>102</v>
      </c>
      <c r="P1746">
        <f t="shared" si="163"/>
        <v>189.76</v>
      </c>
      <c r="Q1746" t="s">
        <v>8326</v>
      </c>
      <c r="R1746" t="s">
        <v>8327</v>
      </c>
      <c r="S1746" s="14">
        <f t="shared" si="164"/>
        <v>42423.602500000001</v>
      </c>
      <c r="T1746" s="14">
        <f t="shared" si="165"/>
        <v>42453.560833333337</v>
      </c>
      <c r="U1746">
        <f t="shared" si="166"/>
        <v>30</v>
      </c>
      <c r="V1746">
        <f t="shared" si="167"/>
        <v>2016</v>
      </c>
    </row>
    <row r="1747" spans="1:22" ht="60" x14ac:dyDescent="0.25">
      <c r="A1747">
        <v>1267</v>
      </c>
      <c r="B1747" s="3" t="s">
        <v>1268</v>
      </c>
      <c r="C1747" s="3" t="s">
        <v>5377</v>
      </c>
      <c r="D1747" s="6">
        <v>22000</v>
      </c>
      <c r="E1747" s="8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8274</v>
      </c>
      <c r="O1747">
        <f t="shared" si="162"/>
        <v>102</v>
      </c>
      <c r="P1747">
        <f t="shared" si="163"/>
        <v>140.86000000000001</v>
      </c>
      <c r="Q1747" t="s">
        <v>8312</v>
      </c>
      <c r="R1747" t="s">
        <v>8313</v>
      </c>
      <c r="S1747" s="14">
        <f t="shared" si="164"/>
        <v>41449.585162037038</v>
      </c>
      <c r="T1747" s="14">
        <f t="shared" si="165"/>
        <v>41479.585162037038</v>
      </c>
      <c r="U1747">
        <f t="shared" si="166"/>
        <v>30</v>
      </c>
      <c r="V1747">
        <f t="shared" si="167"/>
        <v>2013</v>
      </c>
    </row>
    <row r="1748" spans="1:22" ht="45" x14ac:dyDescent="0.25">
      <c r="A1748">
        <v>3253</v>
      </c>
      <c r="B1748" s="3" t="s">
        <v>3253</v>
      </c>
      <c r="C1748" s="3" t="s">
        <v>7363</v>
      </c>
      <c r="D1748" s="6">
        <v>20000</v>
      </c>
      <c r="E1748" s="8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8269</v>
      </c>
      <c r="O1748">
        <f t="shared" si="162"/>
        <v>102</v>
      </c>
      <c r="P1748">
        <f t="shared" si="163"/>
        <v>177.09</v>
      </c>
      <c r="Q1748" t="s">
        <v>8315</v>
      </c>
      <c r="R1748" t="s">
        <v>8316</v>
      </c>
      <c r="S1748" s="14">
        <f t="shared" si="164"/>
        <v>42602.576712962968</v>
      </c>
      <c r="T1748" s="14">
        <f t="shared" si="165"/>
        <v>42621.15625</v>
      </c>
      <c r="U1748">
        <f t="shared" si="166"/>
        <v>19</v>
      </c>
      <c r="V1748">
        <f t="shared" si="167"/>
        <v>2016</v>
      </c>
    </row>
    <row r="1749" spans="1:22" ht="45" x14ac:dyDescent="0.25">
      <c r="A1749">
        <v>1203</v>
      </c>
      <c r="B1749" s="3" t="s">
        <v>1204</v>
      </c>
      <c r="C1749" s="3" t="s">
        <v>5313</v>
      </c>
      <c r="D1749" s="6">
        <v>16300</v>
      </c>
      <c r="E1749" s="8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8283</v>
      </c>
      <c r="O1749">
        <f t="shared" si="162"/>
        <v>102</v>
      </c>
      <c r="P1749">
        <f t="shared" si="163"/>
        <v>165.35</v>
      </c>
      <c r="Q1749" t="s">
        <v>8323</v>
      </c>
      <c r="R1749" t="s">
        <v>8324</v>
      </c>
      <c r="S1749" s="14">
        <f t="shared" si="164"/>
        <v>42125.614895833336</v>
      </c>
      <c r="T1749" s="14">
        <f t="shared" si="165"/>
        <v>42155.614895833336</v>
      </c>
      <c r="U1749">
        <f t="shared" si="166"/>
        <v>30</v>
      </c>
      <c r="V1749">
        <f t="shared" si="167"/>
        <v>2015</v>
      </c>
    </row>
    <row r="1750" spans="1:22" ht="60" x14ac:dyDescent="0.25">
      <c r="A1750">
        <v>1293</v>
      </c>
      <c r="B1750" s="3" t="s">
        <v>1294</v>
      </c>
      <c r="C1750" s="3" t="s">
        <v>5403</v>
      </c>
      <c r="D1750" s="6">
        <v>15000</v>
      </c>
      <c r="E1750" s="8">
        <v>15335</v>
      </c>
      <c r="F1750" t="s">
        <v>8218</v>
      </c>
      <c r="G1750" t="s">
        <v>8223</v>
      </c>
      <c r="H1750" t="s">
        <v>8245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8269</v>
      </c>
      <c r="O1750">
        <f t="shared" si="162"/>
        <v>102</v>
      </c>
      <c r="P1750">
        <f t="shared" si="163"/>
        <v>127.79</v>
      </c>
      <c r="Q1750" t="s">
        <v>8315</v>
      </c>
      <c r="R1750" t="s">
        <v>8316</v>
      </c>
      <c r="S1750" s="14">
        <f t="shared" si="164"/>
        <v>42292.701053240744</v>
      </c>
      <c r="T1750" s="14">
        <f t="shared" si="165"/>
        <v>42322.742719907401</v>
      </c>
      <c r="U1750">
        <f t="shared" si="166"/>
        <v>31</v>
      </c>
      <c r="V1750">
        <f t="shared" si="167"/>
        <v>2015</v>
      </c>
    </row>
    <row r="1751" spans="1:22" ht="30" x14ac:dyDescent="0.25">
      <c r="A1751">
        <v>3338</v>
      </c>
      <c r="B1751" s="3" t="s">
        <v>3338</v>
      </c>
      <c r="C1751" s="3" t="s">
        <v>7448</v>
      </c>
      <c r="D1751" s="6">
        <v>15000</v>
      </c>
      <c r="E1751" s="8">
        <v>15327</v>
      </c>
      <c r="F1751" t="s">
        <v>8218</v>
      </c>
      <c r="G1751" t="s">
        <v>8223</v>
      </c>
      <c r="H1751" t="s">
        <v>8245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t="s">
        <v>8269</v>
      </c>
      <c r="O1751">
        <f t="shared" si="162"/>
        <v>102</v>
      </c>
      <c r="P1751">
        <f t="shared" si="163"/>
        <v>136.85</v>
      </c>
      <c r="Q1751" t="s">
        <v>8315</v>
      </c>
      <c r="R1751" t="s">
        <v>8316</v>
      </c>
      <c r="S1751" s="14">
        <f t="shared" si="164"/>
        <v>42769.574999999997</v>
      </c>
      <c r="T1751" s="14">
        <f t="shared" si="165"/>
        <v>42790.574999999997</v>
      </c>
      <c r="U1751">
        <f t="shared" si="166"/>
        <v>21</v>
      </c>
      <c r="V1751">
        <f t="shared" si="167"/>
        <v>2017</v>
      </c>
    </row>
    <row r="1752" spans="1:22" ht="45" x14ac:dyDescent="0.25">
      <c r="A1752">
        <v>1854</v>
      </c>
      <c r="B1752" s="3" t="s">
        <v>1855</v>
      </c>
      <c r="C1752" s="3" t="s">
        <v>5964</v>
      </c>
      <c r="D1752" s="6">
        <v>15000</v>
      </c>
      <c r="E1752" s="8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8274</v>
      </c>
      <c r="O1752">
        <f t="shared" si="162"/>
        <v>102</v>
      </c>
      <c r="P1752">
        <f t="shared" si="163"/>
        <v>88.04</v>
      </c>
      <c r="Q1752" t="s">
        <v>8312</v>
      </c>
      <c r="R1752" t="s">
        <v>8313</v>
      </c>
      <c r="S1752" s="14">
        <f t="shared" si="164"/>
        <v>41388.021261574075</v>
      </c>
      <c r="T1752" s="14">
        <f t="shared" si="165"/>
        <v>41418.021261574075</v>
      </c>
      <c r="U1752">
        <f t="shared" si="166"/>
        <v>30</v>
      </c>
      <c r="V1752">
        <f t="shared" si="167"/>
        <v>2013</v>
      </c>
    </row>
    <row r="1753" spans="1:22" ht="60" x14ac:dyDescent="0.25">
      <c r="A1753">
        <v>3267</v>
      </c>
      <c r="B1753" s="3" t="s">
        <v>3267</v>
      </c>
      <c r="C1753" s="3" t="s">
        <v>7377</v>
      </c>
      <c r="D1753" s="6">
        <v>15000</v>
      </c>
      <c r="E1753" s="8">
        <v>15315</v>
      </c>
      <c r="F1753" t="s">
        <v>8218</v>
      </c>
      <c r="G1753" t="s">
        <v>8223</v>
      </c>
      <c r="H1753" t="s">
        <v>8245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t="s">
        <v>8269</v>
      </c>
      <c r="O1753">
        <f t="shared" si="162"/>
        <v>102</v>
      </c>
      <c r="P1753">
        <f t="shared" si="163"/>
        <v>53.18</v>
      </c>
      <c r="Q1753" t="s">
        <v>8315</v>
      </c>
      <c r="R1753" t="s">
        <v>8316</v>
      </c>
      <c r="S1753" s="14">
        <f t="shared" si="164"/>
        <v>42172.757638888885</v>
      </c>
      <c r="T1753" s="14">
        <f t="shared" si="165"/>
        <v>42202.757638888885</v>
      </c>
      <c r="U1753">
        <f t="shared" si="166"/>
        <v>30</v>
      </c>
      <c r="V1753">
        <f t="shared" si="167"/>
        <v>2015</v>
      </c>
    </row>
    <row r="1754" spans="1:22" ht="60" x14ac:dyDescent="0.25">
      <c r="A1754">
        <v>57</v>
      </c>
      <c r="B1754" s="3" t="s">
        <v>59</v>
      </c>
      <c r="C1754" s="3" t="s">
        <v>4168</v>
      </c>
      <c r="D1754" s="6">
        <v>15000</v>
      </c>
      <c r="E1754" s="8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8263</v>
      </c>
      <c r="O1754">
        <f t="shared" si="162"/>
        <v>102</v>
      </c>
      <c r="P1754">
        <f t="shared" si="163"/>
        <v>221.52</v>
      </c>
      <c r="Q1754" t="s">
        <v>8318</v>
      </c>
      <c r="R1754" t="s">
        <v>8332</v>
      </c>
      <c r="S1754" s="14">
        <f t="shared" si="164"/>
        <v>42089.83289351852</v>
      </c>
      <c r="T1754" s="14">
        <f t="shared" si="165"/>
        <v>42119.83289351852</v>
      </c>
      <c r="U1754">
        <f t="shared" si="166"/>
        <v>30</v>
      </c>
      <c r="V1754">
        <f t="shared" si="167"/>
        <v>2015</v>
      </c>
    </row>
    <row r="1755" spans="1:22" ht="60" x14ac:dyDescent="0.25">
      <c r="A1755">
        <v>3286</v>
      </c>
      <c r="B1755" s="3" t="s">
        <v>3286</v>
      </c>
      <c r="C1755" s="3" t="s">
        <v>7396</v>
      </c>
      <c r="D1755" s="6">
        <v>15000</v>
      </c>
      <c r="E1755" s="8">
        <v>15265</v>
      </c>
      <c r="F1755" t="s">
        <v>8218</v>
      </c>
      <c r="G1755" t="s">
        <v>8223</v>
      </c>
      <c r="H1755" t="s">
        <v>8245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t="s">
        <v>8269</v>
      </c>
      <c r="O1755">
        <f t="shared" si="162"/>
        <v>102</v>
      </c>
      <c r="P1755">
        <f t="shared" si="163"/>
        <v>125.12</v>
      </c>
      <c r="Q1755" t="s">
        <v>8315</v>
      </c>
      <c r="R1755" t="s">
        <v>8316</v>
      </c>
      <c r="S1755" s="14">
        <f t="shared" si="164"/>
        <v>42567.840069444443</v>
      </c>
      <c r="T1755" s="14">
        <f t="shared" si="165"/>
        <v>42597.840069444443</v>
      </c>
      <c r="U1755">
        <f t="shared" si="166"/>
        <v>30</v>
      </c>
      <c r="V1755">
        <f t="shared" si="167"/>
        <v>2016</v>
      </c>
    </row>
    <row r="1756" spans="1:22" ht="60" x14ac:dyDescent="0.25">
      <c r="A1756">
        <v>2450</v>
      </c>
      <c r="B1756" s="3" t="s">
        <v>2451</v>
      </c>
      <c r="C1756" s="3" t="s">
        <v>6560</v>
      </c>
      <c r="D1756" s="6">
        <v>15000</v>
      </c>
      <c r="E1756" s="8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8296</v>
      </c>
      <c r="O1756">
        <f t="shared" si="162"/>
        <v>102</v>
      </c>
      <c r="P1756">
        <f t="shared" si="163"/>
        <v>149.31</v>
      </c>
      <c r="Q1756" t="s">
        <v>8326</v>
      </c>
      <c r="R1756" t="s">
        <v>8327</v>
      </c>
      <c r="S1756" s="14">
        <f t="shared" si="164"/>
        <v>41902.07240740741</v>
      </c>
      <c r="T1756" s="14">
        <f t="shared" si="165"/>
        <v>41940.132638888892</v>
      </c>
      <c r="U1756">
        <f t="shared" si="166"/>
        <v>39</v>
      </c>
      <c r="V1756">
        <f t="shared" si="167"/>
        <v>2014</v>
      </c>
    </row>
    <row r="1757" spans="1:22" ht="45" x14ac:dyDescent="0.25">
      <c r="A1757">
        <v>1830</v>
      </c>
      <c r="B1757" s="3" t="s">
        <v>1831</v>
      </c>
      <c r="C1757" s="3" t="s">
        <v>5940</v>
      </c>
      <c r="D1757" s="6">
        <v>15000</v>
      </c>
      <c r="E1757" s="8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8274</v>
      </c>
      <c r="O1757">
        <f t="shared" si="162"/>
        <v>102</v>
      </c>
      <c r="P1757">
        <f t="shared" si="163"/>
        <v>67.39</v>
      </c>
      <c r="Q1757" t="s">
        <v>8312</v>
      </c>
      <c r="R1757" t="s">
        <v>8313</v>
      </c>
      <c r="S1757" s="14">
        <f t="shared" si="164"/>
        <v>41664.684108796297</v>
      </c>
      <c r="T1757" s="14">
        <f t="shared" si="165"/>
        <v>41694.684108796297</v>
      </c>
      <c r="U1757">
        <f t="shared" si="166"/>
        <v>30</v>
      </c>
      <c r="V1757">
        <f t="shared" si="167"/>
        <v>2014</v>
      </c>
    </row>
    <row r="1758" spans="1:22" ht="30" x14ac:dyDescent="0.25">
      <c r="A1758">
        <v>741</v>
      </c>
      <c r="B1758" s="3" t="s">
        <v>742</v>
      </c>
      <c r="C1758" s="3" t="s">
        <v>4851</v>
      </c>
      <c r="D1758" s="6">
        <v>13000</v>
      </c>
      <c r="E1758" s="8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8272</v>
      </c>
      <c r="O1758">
        <f t="shared" si="162"/>
        <v>102</v>
      </c>
      <c r="P1758">
        <f t="shared" si="163"/>
        <v>141.41999999999999</v>
      </c>
      <c r="Q1758" t="s">
        <v>8321</v>
      </c>
      <c r="R1758" t="s">
        <v>8331</v>
      </c>
      <c r="S1758" s="14">
        <f t="shared" si="164"/>
        <v>41401.648217592592</v>
      </c>
      <c r="T1758" s="14">
        <f t="shared" si="165"/>
        <v>41436.648217592592</v>
      </c>
      <c r="U1758">
        <f t="shared" si="166"/>
        <v>35</v>
      </c>
      <c r="V1758">
        <f t="shared" si="167"/>
        <v>2013</v>
      </c>
    </row>
    <row r="1759" spans="1:22" ht="60" x14ac:dyDescent="0.25">
      <c r="A1759">
        <v>3214</v>
      </c>
      <c r="B1759" s="3" t="s">
        <v>3214</v>
      </c>
      <c r="C1759" s="3" t="s">
        <v>7324</v>
      </c>
      <c r="D1759" s="6">
        <v>12000</v>
      </c>
      <c r="E1759" s="8">
        <v>12256</v>
      </c>
      <c r="F1759" t="s">
        <v>8218</v>
      </c>
      <c r="G1759" t="s">
        <v>8224</v>
      </c>
      <c r="H1759" t="s">
        <v>8246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t="s">
        <v>8269</v>
      </c>
      <c r="O1759">
        <f t="shared" si="162"/>
        <v>102</v>
      </c>
      <c r="P1759">
        <f t="shared" si="163"/>
        <v>106.57</v>
      </c>
      <c r="Q1759" t="s">
        <v>8315</v>
      </c>
      <c r="R1759" t="s">
        <v>8316</v>
      </c>
      <c r="S1759" s="14">
        <f t="shared" si="164"/>
        <v>42337.792511574073</v>
      </c>
      <c r="T1759" s="14">
        <f t="shared" si="165"/>
        <v>42374.996527777781</v>
      </c>
      <c r="U1759">
        <f t="shared" si="166"/>
        <v>38</v>
      </c>
      <c r="V1759">
        <f t="shared" si="167"/>
        <v>2015</v>
      </c>
    </row>
    <row r="1760" spans="1:22" ht="60" x14ac:dyDescent="0.25">
      <c r="A1760">
        <v>3218</v>
      </c>
      <c r="B1760" s="3" t="s">
        <v>3218</v>
      </c>
      <c r="C1760" s="3" t="s">
        <v>7328</v>
      </c>
      <c r="D1760" s="6">
        <v>12000</v>
      </c>
      <c r="E1760" s="8">
        <v>12252</v>
      </c>
      <c r="F1760" t="s">
        <v>8218</v>
      </c>
      <c r="G1760" t="s">
        <v>8224</v>
      </c>
      <c r="H1760" t="s">
        <v>8246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t="s">
        <v>8269</v>
      </c>
      <c r="O1760">
        <f t="shared" si="162"/>
        <v>102</v>
      </c>
      <c r="P1760">
        <f t="shared" si="163"/>
        <v>66.59</v>
      </c>
      <c r="Q1760" t="s">
        <v>8315</v>
      </c>
      <c r="R1760" t="s">
        <v>8316</v>
      </c>
      <c r="S1760" s="14">
        <f t="shared" si="164"/>
        <v>41971.002152777779</v>
      </c>
      <c r="T1760" s="14">
        <f t="shared" si="165"/>
        <v>42004</v>
      </c>
      <c r="U1760">
        <f t="shared" si="166"/>
        <v>33</v>
      </c>
      <c r="V1760">
        <f t="shared" si="167"/>
        <v>2014</v>
      </c>
    </row>
    <row r="1761" spans="1:22" ht="60" x14ac:dyDescent="0.25">
      <c r="A1761">
        <v>1763</v>
      </c>
      <c r="B1761" s="3" t="s">
        <v>1764</v>
      </c>
      <c r="C1761" s="3" t="s">
        <v>5873</v>
      </c>
      <c r="D1761" s="6">
        <v>12000</v>
      </c>
      <c r="E1761" s="8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8283</v>
      </c>
      <c r="O1761">
        <f t="shared" si="162"/>
        <v>102</v>
      </c>
      <c r="P1761">
        <f t="shared" si="163"/>
        <v>103.64</v>
      </c>
      <c r="Q1761" t="s">
        <v>8323</v>
      </c>
      <c r="R1761" t="s">
        <v>8324</v>
      </c>
      <c r="S1761" s="14">
        <f t="shared" si="164"/>
        <v>42636.868518518517</v>
      </c>
      <c r="T1761" s="14">
        <f t="shared" si="165"/>
        <v>42666.868518518517</v>
      </c>
      <c r="U1761">
        <f t="shared" si="166"/>
        <v>30</v>
      </c>
      <c r="V1761">
        <f t="shared" si="167"/>
        <v>2016</v>
      </c>
    </row>
    <row r="1762" spans="1:22" ht="60" x14ac:dyDescent="0.25">
      <c r="A1762">
        <v>2614</v>
      </c>
      <c r="B1762" s="3" t="s">
        <v>2614</v>
      </c>
      <c r="C1762" s="3" t="s">
        <v>6724</v>
      </c>
      <c r="D1762" s="6">
        <v>10500</v>
      </c>
      <c r="E1762" s="8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8299</v>
      </c>
      <c r="O1762">
        <f t="shared" si="162"/>
        <v>102</v>
      </c>
      <c r="P1762">
        <f t="shared" si="163"/>
        <v>107.1</v>
      </c>
      <c r="Q1762" t="s">
        <v>8308</v>
      </c>
      <c r="R1762" t="s">
        <v>8317</v>
      </c>
      <c r="S1762" s="14">
        <f t="shared" si="164"/>
        <v>41730.708472222221</v>
      </c>
      <c r="T1762" s="14">
        <f t="shared" si="165"/>
        <v>41759.208333333336</v>
      </c>
      <c r="U1762">
        <f t="shared" si="166"/>
        <v>29</v>
      </c>
      <c r="V1762">
        <f t="shared" si="167"/>
        <v>2014</v>
      </c>
    </row>
    <row r="1763" spans="1:22" ht="30" x14ac:dyDescent="0.25">
      <c r="A1763">
        <v>1393</v>
      </c>
      <c r="B1763" s="3" t="s">
        <v>1394</v>
      </c>
      <c r="C1763" s="3" t="s">
        <v>5503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8274</v>
      </c>
      <c r="O1763">
        <f t="shared" si="162"/>
        <v>102</v>
      </c>
      <c r="P1763">
        <f t="shared" si="163"/>
        <v>196.83</v>
      </c>
      <c r="Q1763" t="s">
        <v>8312</v>
      </c>
      <c r="R1763" t="s">
        <v>8313</v>
      </c>
      <c r="S1763" s="14">
        <f t="shared" si="164"/>
        <v>42553.681979166664</v>
      </c>
      <c r="T1763" s="14">
        <f t="shared" si="165"/>
        <v>42583.681979166664</v>
      </c>
      <c r="U1763">
        <f t="shared" si="166"/>
        <v>30</v>
      </c>
      <c r="V1763">
        <f t="shared" si="167"/>
        <v>2016</v>
      </c>
    </row>
    <row r="1764" spans="1:22" ht="60" x14ac:dyDescent="0.25">
      <c r="A1764">
        <v>3714</v>
      </c>
      <c r="B1764" s="3" t="s">
        <v>3711</v>
      </c>
      <c r="C1764" s="3" t="s">
        <v>7824</v>
      </c>
      <c r="D1764" s="6">
        <v>10000</v>
      </c>
      <c r="E1764" s="8">
        <v>10235</v>
      </c>
      <c r="F1764" t="s">
        <v>8218</v>
      </c>
      <c r="G1764" t="s">
        <v>8223</v>
      </c>
      <c r="H1764" t="s">
        <v>8245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t="s">
        <v>8269</v>
      </c>
      <c r="O1764">
        <f t="shared" si="162"/>
        <v>102</v>
      </c>
      <c r="P1764">
        <f t="shared" si="163"/>
        <v>105.52</v>
      </c>
      <c r="Q1764" t="s">
        <v>8315</v>
      </c>
      <c r="R1764" t="s">
        <v>8316</v>
      </c>
      <c r="S1764" s="14">
        <f t="shared" si="164"/>
        <v>42118.556331018524</v>
      </c>
      <c r="T1764" s="14">
        <f t="shared" si="165"/>
        <v>42150.165972222225</v>
      </c>
      <c r="U1764">
        <f t="shared" si="166"/>
        <v>32</v>
      </c>
      <c r="V1764">
        <f t="shared" si="167"/>
        <v>2015</v>
      </c>
    </row>
    <row r="1765" spans="1:22" ht="60" x14ac:dyDescent="0.25">
      <c r="A1765">
        <v>3298</v>
      </c>
      <c r="B1765" s="3" t="s">
        <v>3298</v>
      </c>
      <c r="C1765" s="3" t="s">
        <v>7408</v>
      </c>
      <c r="D1765" s="6">
        <v>10000</v>
      </c>
      <c r="E1765" s="8">
        <v>10173</v>
      </c>
      <c r="F1765" t="s">
        <v>8218</v>
      </c>
      <c r="G1765" t="s">
        <v>8223</v>
      </c>
      <c r="H1765" t="s">
        <v>8245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t="s">
        <v>8269</v>
      </c>
      <c r="O1765">
        <f t="shared" si="162"/>
        <v>102</v>
      </c>
      <c r="P1765">
        <f t="shared" si="163"/>
        <v>141.29</v>
      </c>
      <c r="Q1765" t="s">
        <v>8315</v>
      </c>
      <c r="R1765" t="s">
        <v>8316</v>
      </c>
      <c r="S1765" s="14">
        <f t="shared" si="164"/>
        <v>42239.957962962959</v>
      </c>
      <c r="T1765" s="14">
        <f t="shared" si="165"/>
        <v>42260</v>
      </c>
      <c r="U1765">
        <f t="shared" si="166"/>
        <v>21</v>
      </c>
      <c r="V1765">
        <f t="shared" si="167"/>
        <v>2015</v>
      </c>
    </row>
    <row r="1766" spans="1:22" ht="60" x14ac:dyDescent="0.25">
      <c r="A1766">
        <v>3524</v>
      </c>
      <c r="B1766" s="3" t="s">
        <v>3523</v>
      </c>
      <c r="C1766" s="3" t="s">
        <v>7634</v>
      </c>
      <c r="D1766" s="6">
        <v>10000</v>
      </c>
      <c r="E1766" s="8">
        <v>10156</v>
      </c>
      <c r="F1766" t="s">
        <v>8218</v>
      </c>
      <c r="G1766" t="s">
        <v>8223</v>
      </c>
      <c r="H1766" t="s">
        <v>8245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t="s">
        <v>8269</v>
      </c>
      <c r="O1766">
        <f t="shared" si="162"/>
        <v>102</v>
      </c>
      <c r="P1766">
        <f t="shared" si="163"/>
        <v>137.24</v>
      </c>
      <c r="Q1766" t="s">
        <v>8315</v>
      </c>
      <c r="R1766" t="s">
        <v>8316</v>
      </c>
      <c r="S1766" s="14">
        <f t="shared" si="164"/>
        <v>41880.76357638889</v>
      </c>
      <c r="T1766" s="14">
        <f t="shared" si="165"/>
        <v>41895.166666666664</v>
      </c>
      <c r="U1766">
        <f t="shared" si="166"/>
        <v>15</v>
      </c>
      <c r="V1766">
        <f t="shared" si="167"/>
        <v>2014</v>
      </c>
    </row>
    <row r="1767" spans="1:22" ht="60" x14ac:dyDescent="0.25">
      <c r="A1767">
        <v>1468</v>
      </c>
      <c r="B1767" s="3" t="s">
        <v>1469</v>
      </c>
      <c r="C1767" s="3" t="s">
        <v>5578</v>
      </c>
      <c r="D1767" s="6">
        <v>9500</v>
      </c>
      <c r="E1767" s="8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8286</v>
      </c>
      <c r="O1767">
        <f t="shared" si="162"/>
        <v>102</v>
      </c>
      <c r="P1767">
        <f t="shared" si="163"/>
        <v>33.19</v>
      </c>
      <c r="Q1767" t="s">
        <v>8321</v>
      </c>
      <c r="R1767" t="s">
        <v>8322</v>
      </c>
      <c r="S1767" s="14">
        <f t="shared" si="164"/>
        <v>40646.014456018522</v>
      </c>
      <c r="T1767" s="14">
        <f t="shared" si="165"/>
        <v>40706.014456018522</v>
      </c>
      <c r="U1767">
        <f t="shared" si="166"/>
        <v>60</v>
      </c>
      <c r="V1767">
        <f t="shared" si="167"/>
        <v>2011</v>
      </c>
    </row>
    <row r="1768" spans="1:22" ht="60" x14ac:dyDescent="0.25">
      <c r="A1768">
        <v>1895</v>
      </c>
      <c r="B1768" s="3" t="s">
        <v>1896</v>
      </c>
      <c r="C1768" s="3" t="s">
        <v>6005</v>
      </c>
      <c r="D1768" s="6">
        <v>9072</v>
      </c>
      <c r="E1768" s="8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8277</v>
      </c>
      <c r="O1768">
        <f t="shared" si="162"/>
        <v>102</v>
      </c>
      <c r="P1768">
        <f t="shared" si="163"/>
        <v>196.34</v>
      </c>
      <c r="Q1768" t="s">
        <v>8312</v>
      </c>
      <c r="R1768" t="s">
        <v>8329</v>
      </c>
      <c r="S1768" s="14">
        <f t="shared" si="164"/>
        <v>42267.746782407412</v>
      </c>
      <c r="T1768" s="14">
        <f t="shared" si="165"/>
        <v>42297.746782407412</v>
      </c>
      <c r="U1768">
        <f t="shared" si="166"/>
        <v>30</v>
      </c>
      <c r="V1768">
        <f t="shared" si="167"/>
        <v>2015</v>
      </c>
    </row>
    <row r="1769" spans="1:22" ht="60" x14ac:dyDescent="0.25">
      <c r="A1769">
        <v>1850</v>
      </c>
      <c r="B1769" s="3" t="s">
        <v>1851</v>
      </c>
      <c r="C1769" s="3" t="s">
        <v>5960</v>
      </c>
      <c r="D1769" s="6">
        <v>9000</v>
      </c>
      <c r="E1769" s="8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8274</v>
      </c>
      <c r="O1769">
        <f t="shared" si="162"/>
        <v>102</v>
      </c>
      <c r="P1769">
        <f t="shared" si="163"/>
        <v>51.04</v>
      </c>
      <c r="Q1769" t="s">
        <v>8312</v>
      </c>
      <c r="R1769" t="s">
        <v>8313</v>
      </c>
      <c r="S1769" s="14">
        <f t="shared" si="164"/>
        <v>41800.959490740745</v>
      </c>
      <c r="T1769" s="14">
        <f t="shared" si="165"/>
        <v>41830.959490740745</v>
      </c>
      <c r="U1769">
        <f t="shared" si="166"/>
        <v>30</v>
      </c>
      <c r="V1769">
        <f t="shared" si="167"/>
        <v>2014</v>
      </c>
    </row>
    <row r="1770" spans="1:22" ht="45" x14ac:dyDescent="0.25">
      <c r="A1770">
        <v>324</v>
      </c>
      <c r="B1770" s="3" t="s">
        <v>325</v>
      </c>
      <c r="C1770" s="3" t="s">
        <v>4434</v>
      </c>
      <c r="D1770" s="6">
        <v>8500</v>
      </c>
      <c r="E1770" s="8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8267</v>
      </c>
      <c r="O1770">
        <f t="shared" si="162"/>
        <v>102</v>
      </c>
      <c r="P1770">
        <f t="shared" si="163"/>
        <v>105.32</v>
      </c>
      <c r="Q1770" t="s">
        <v>8318</v>
      </c>
      <c r="R1770" t="s">
        <v>8330</v>
      </c>
      <c r="S1770" s="14">
        <f t="shared" si="164"/>
        <v>42184.626250000001</v>
      </c>
      <c r="T1770" s="14">
        <f t="shared" si="165"/>
        <v>42217.626250000001</v>
      </c>
      <c r="U1770">
        <f t="shared" si="166"/>
        <v>33</v>
      </c>
      <c r="V1770">
        <f t="shared" si="167"/>
        <v>2015</v>
      </c>
    </row>
    <row r="1771" spans="1:22" ht="60" x14ac:dyDescent="0.25">
      <c r="A1771">
        <v>2929</v>
      </c>
      <c r="B1771" s="3" t="s">
        <v>2929</v>
      </c>
      <c r="C1771" s="3" t="s">
        <v>7039</v>
      </c>
      <c r="D1771" s="6">
        <v>8000</v>
      </c>
      <c r="E1771" s="8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8303</v>
      </c>
      <c r="O1771">
        <f t="shared" si="162"/>
        <v>102</v>
      </c>
      <c r="P1771">
        <f t="shared" si="163"/>
        <v>255.17</v>
      </c>
      <c r="Q1771" t="s">
        <v>8315</v>
      </c>
      <c r="R1771" t="s">
        <v>8336</v>
      </c>
      <c r="S1771" s="14">
        <f t="shared" si="164"/>
        <v>41754.564328703702</v>
      </c>
      <c r="T1771" s="14">
        <f t="shared" si="165"/>
        <v>41784.564328703702</v>
      </c>
      <c r="U1771">
        <f t="shared" si="166"/>
        <v>30</v>
      </c>
      <c r="V1771">
        <f t="shared" si="167"/>
        <v>2014</v>
      </c>
    </row>
    <row r="1772" spans="1:22" ht="45" x14ac:dyDescent="0.25">
      <c r="A1772">
        <v>3269</v>
      </c>
      <c r="B1772" s="3" t="s">
        <v>3269</v>
      </c>
      <c r="C1772" s="3" t="s">
        <v>7379</v>
      </c>
      <c r="D1772" s="6">
        <v>8000</v>
      </c>
      <c r="E1772" s="8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8269</v>
      </c>
      <c r="O1772">
        <f t="shared" si="162"/>
        <v>102</v>
      </c>
      <c r="P1772">
        <f t="shared" si="163"/>
        <v>116</v>
      </c>
      <c r="Q1772" t="s">
        <v>8315</v>
      </c>
      <c r="R1772" t="s">
        <v>8316</v>
      </c>
      <c r="S1772" s="14">
        <f t="shared" si="164"/>
        <v>42137.395798611105</v>
      </c>
      <c r="T1772" s="14">
        <f t="shared" si="165"/>
        <v>42171.458333333328</v>
      </c>
      <c r="U1772">
        <f t="shared" si="166"/>
        <v>35</v>
      </c>
      <c r="V1772">
        <f t="shared" si="167"/>
        <v>2015</v>
      </c>
    </row>
    <row r="1773" spans="1:22" ht="60" x14ac:dyDescent="0.25">
      <c r="A1773">
        <v>107</v>
      </c>
      <c r="B1773" s="3" t="s">
        <v>109</v>
      </c>
      <c r="C1773" s="3" t="s">
        <v>4218</v>
      </c>
      <c r="D1773" s="6">
        <v>7500</v>
      </c>
      <c r="E1773" s="8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>
        <f t="shared" si="162"/>
        <v>102</v>
      </c>
      <c r="P1773">
        <f t="shared" si="163"/>
        <v>111.38</v>
      </c>
      <c r="Q1773" t="s">
        <v>8318</v>
      </c>
      <c r="R1773" t="s">
        <v>8319</v>
      </c>
      <c r="S1773" s="14">
        <f t="shared" si="164"/>
        <v>40635.982488425929</v>
      </c>
      <c r="T1773" s="14">
        <f t="shared" si="165"/>
        <v>40657.982488425929</v>
      </c>
      <c r="U1773">
        <f t="shared" si="166"/>
        <v>22</v>
      </c>
      <c r="V1773">
        <f t="shared" si="167"/>
        <v>2011</v>
      </c>
    </row>
    <row r="1774" spans="1:22" ht="60" x14ac:dyDescent="0.25">
      <c r="A1774">
        <v>1271</v>
      </c>
      <c r="B1774" s="3" t="s">
        <v>1272</v>
      </c>
      <c r="C1774" s="3" t="s">
        <v>5381</v>
      </c>
      <c r="D1774" s="6">
        <v>7500</v>
      </c>
      <c r="E1774" s="8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8274</v>
      </c>
      <c r="O1774">
        <f t="shared" si="162"/>
        <v>102</v>
      </c>
      <c r="P1774">
        <f t="shared" si="163"/>
        <v>246.29</v>
      </c>
      <c r="Q1774" t="s">
        <v>8312</v>
      </c>
      <c r="R1774" t="s">
        <v>8313</v>
      </c>
      <c r="S1774" s="14">
        <f t="shared" si="164"/>
        <v>41561.683553240742</v>
      </c>
      <c r="T1774" s="14">
        <f t="shared" si="165"/>
        <v>41591.725219907406</v>
      </c>
      <c r="U1774">
        <f t="shared" si="166"/>
        <v>31</v>
      </c>
      <c r="V1774">
        <f t="shared" si="167"/>
        <v>2013</v>
      </c>
    </row>
    <row r="1775" spans="1:22" ht="45" x14ac:dyDescent="0.25">
      <c r="A1775">
        <v>2524</v>
      </c>
      <c r="B1775" s="3" t="s">
        <v>2524</v>
      </c>
      <c r="C1775" s="3" t="s">
        <v>6634</v>
      </c>
      <c r="D1775" s="6">
        <v>7500</v>
      </c>
      <c r="E1775" s="8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8298</v>
      </c>
      <c r="O1775">
        <f t="shared" si="162"/>
        <v>102</v>
      </c>
      <c r="P1775">
        <f t="shared" si="163"/>
        <v>177.21</v>
      </c>
      <c r="Q1775" t="s">
        <v>8312</v>
      </c>
      <c r="R1775" t="s">
        <v>8334</v>
      </c>
      <c r="S1775" s="14">
        <f t="shared" si="164"/>
        <v>41961.807372685187</v>
      </c>
      <c r="T1775" s="14">
        <f t="shared" si="165"/>
        <v>41994.1875</v>
      </c>
      <c r="U1775">
        <f t="shared" si="166"/>
        <v>33</v>
      </c>
      <c r="V1775">
        <f t="shared" si="167"/>
        <v>2014</v>
      </c>
    </row>
    <row r="1776" spans="1:22" ht="30" x14ac:dyDescent="0.25">
      <c r="A1776">
        <v>3228</v>
      </c>
      <c r="B1776" s="3" t="s">
        <v>3228</v>
      </c>
      <c r="C1776" s="3" t="s">
        <v>7338</v>
      </c>
      <c r="D1776" s="6">
        <v>7000</v>
      </c>
      <c r="E1776" s="8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8269</v>
      </c>
      <c r="O1776">
        <f t="shared" si="162"/>
        <v>102</v>
      </c>
      <c r="P1776">
        <f t="shared" si="163"/>
        <v>193.62</v>
      </c>
      <c r="Q1776" t="s">
        <v>8315</v>
      </c>
      <c r="R1776" t="s">
        <v>8316</v>
      </c>
      <c r="S1776" s="14">
        <f t="shared" si="164"/>
        <v>42323.70930555556</v>
      </c>
      <c r="T1776" s="14">
        <f t="shared" si="165"/>
        <v>42355.207638888889</v>
      </c>
      <c r="U1776">
        <f t="shared" si="166"/>
        <v>32</v>
      </c>
      <c r="V1776">
        <f t="shared" si="167"/>
        <v>2015</v>
      </c>
    </row>
    <row r="1777" spans="1:22" ht="45" x14ac:dyDescent="0.25">
      <c r="A1777">
        <v>1622</v>
      </c>
      <c r="B1777" s="3" t="s">
        <v>1623</v>
      </c>
      <c r="C1777" s="3" t="s">
        <v>5732</v>
      </c>
      <c r="D1777" s="6">
        <v>6900</v>
      </c>
      <c r="E1777" s="8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8274</v>
      </c>
      <c r="O1777">
        <f t="shared" si="162"/>
        <v>102</v>
      </c>
      <c r="P1777">
        <f t="shared" si="163"/>
        <v>107.98</v>
      </c>
      <c r="Q1777" t="s">
        <v>8312</v>
      </c>
      <c r="R1777" t="s">
        <v>8313</v>
      </c>
      <c r="S1777" s="14">
        <f t="shared" si="164"/>
        <v>41950.29483796296</v>
      </c>
      <c r="T1777" s="14">
        <f t="shared" si="165"/>
        <v>41990.332638888889</v>
      </c>
      <c r="U1777">
        <f t="shared" si="166"/>
        <v>41</v>
      </c>
      <c r="V1777">
        <f t="shared" si="167"/>
        <v>2014</v>
      </c>
    </row>
    <row r="1778" spans="1:22" ht="60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62"/>
        <v>102</v>
      </c>
      <c r="P1778">
        <f t="shared" si="163"/>
        <v>61.53</v>
      </c>
      <c r="Q1778" t="s">
        <v>8323</v>
      </c>
      <c r="R1778" t="s">
        <v>8324</v>
      </c>
      <c r="S1778" s="14">
        <f t="shared" si="164"/>
        <v>42731.755787037036</v>
      </c>
      <c r="T1778" s="14">
        <f t="shared" si="165"/>
        <v>42766.755787037036</v>
      </c>
      <c r="U1778">
        <f t="shared" si="166"/>
        <v>35</v>
      </c>
      <c r="V1778">
        <f t="shared" si="167"/>
        <v>2016</v>
      </c>
    </row>
    <row r="1779" spans="1:22" ht="60" x14ac:dyDescent="0.25">
      <c r="A1779">
        <v>1897</v>
      </c>
      <c r="B1779" s="3" t="s">
        <v>1898</v>
      </c>
      <c r="C1779" s="3" t="s">
        <v>6007</v>
      </c>
      <c r="D1779" s="6">
        <v>6350</v>
      </c>
      <c r="E1779" s="8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8277</v>
      </c>
      <c r="O1779">
        <f t="shared" si="162"/>
        <v>102</v>
      </c>
      <c r="P1779">
        <f t="shared" si="163"/>
        <v>35.549999999999997</v>
      </c>
      <c r="Q1779" t="s">
        <v>8312</v>
      </c>
      <c r="R1779" t="s">
        <v>8329</v>
      </c>
      <c r="S1779" s="14">
        <f t="shared" si="164"/>
        <v>41680.583402777782</v>
      </c>
      <c r="T1779" s="14">
        <f t="shared" si="165"/>
        <v>41702.875</v>
      </c>
      <c r="U1779">
        <f t="shared" si="166"/>
        <v>23</v>
      </c>
      <c r="V1779">
        <f t="shared" si="167"/>
        <v>2014</v>
      </c>
    </row>
    <row r="1780" spans="1:22" ht="60" x14ac:dyDescent="0.25">
      <c r="A1780">
        <v>1201</v>
      </c>
      <c r="B1780" s="3" t="s">
        <v>1202</v>
      </c>
      <c r="C1780" s="3" t="s">
        <v>5311</v>
      </c>
      <c r="D1780" s="6">
        <v>6000</v>
      </c>
      <c r="E1780" s="8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8283</v>
      </c>
      <c r="O1780">
        <f t="shared" si="162"/>
        <v>102</v>
      </c>
      <c r="P1780">
        <f t="shared" si="163"/>
        <v>55.37</v>
      </c>
      <c r="Q1780" t="s">
        <v>8323</v>
      </c>
      <c r="R1780" t="s">
        <v>8324</v>
      </c>
      <c r="S1780" s="14">
        <f t="shared" si="164"/>
        <v>42536.60701388889</v>
      </c>
      <c r="T1780" s="14">
        <f t="shared" si="165"/>
        <v>42566.60701388889</v>
      </c>
      <c r="U1780">
        <f t="shared" si="166"/>
        <v>30</v>
      </c>
      <c r="V1780">
        <f t="shared" si="167"/>
        <v>2016</v>
      </c>
    </row>
    <row r="1781" spans="1:22" ht="60" x14ac:dyDescent="0.25">
      <c r="A1781">
        <v>2548</v>
      </c>
      <c r="B1781" s="3" t="s">
        <v>2548</v>
      </c>
      <c r="C1781" s="3" t="s">
        <v>6658</v>
      </c>
      <c r="D1781" s="6">
        <v>6000</v>
      </c>
      <c r="E1781" s="8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8298</v>
      </c>
      <c r="O1781">
        <f t="shared" si="162"/>
        <v>102</v>
      </c>
      <c r="P1781">
        <f t="shared" si="163"/>
        <v>165.16</v>
      </c>
      <c r="Q1781" t="s">
        <v>8312</v>
      </c>
      <c r="R1781" t="s">
        <v>8334</v>
      </c>
      <c r="S1781" s="14">
        <f t="shared" si="164"/>
        <v>42618.625428240746</v>
      </c>
      <c r="T1781" s="14">
        <f t="shared" si="165"/>
        <v>42643.185416666667</v>
      </c>
      <c r="U1781">
        <f t="shared" si="166"/>
        <v>25</v>
      </c>
      <c r="V1781">
        <f t="shared" si="167"/>
        <v>2016</v>
      </c>
    </row>
    <row r="1782" spans="1:22" ht="45" x14ac:dyDescent="0.25">
      <c r="A1782">
        <v>1251</v>
      </c>
      <c r="B1782" s="3" t="s">
        <v>1252</v>
      </c>
      <c r="C1782" s="3" t="s">
        <v>5361</v>
      </c>
      <c r="D1782" s="6">
        <v>6000</v>
      </c>
      <c r="E1782" s="8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8274</v>
      </c>
      <c r="O1782">
        <f t="shared" si="162"/>
        <v>102</v>
      </c>
      <c r="P1782">
        <f t="shared" si="163"/>
        <v>82.54</v>
      </c>
      <c r="Q1782" t="s">
        <v>8312</v>
      </c>
      <c r="R1782" t="s">
        <v>8313</v>
      </c>
      <c r="S1782" s="14">
        <f t="shared" si="164"/>
        <v>40751.814432870371</v>
      </c>
      <c r="T1782" s="14">
        <f t="shared" si="165"/>
        <v>40811.814432870371</v>
      </c>
      <c r="U1782">
        <f t="shared" si="166"/>
        <v>60</v>
      </c>
      <c r="V1782">
        <f t="shared" si="167"/>
        <v>2011</v>
      </c>
    </row>
    <row r="1783" spans="1:22" x14ac:dyDescent="0.25">
      <c r="A1783">
        <v>833</v>
      </c>
      <c r="B1783" s="3" t="s">
        <v>834</v>
      </c>
      <c r="C1783" s="3" t="s">
        <v>4943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8274</v>
      </c>
      <c r="O1783">
        <f t="shared" si="162"/>
        <v>102</v>
      </c>
      <c r="P1783">
        <f t="shared" si="163"/>
        <v>148.78</v>
      </c>
      <c r="Q1783" t="s">
        <v>8312</v>
      </c>
      <c r="R1783" t="s">
        <v>8313</v>
      </c>
      <c r="S1783" s="14">
        <f t="shared" si="164"/>
        <v>41718.878182870372</v>
      </c>
      <c r="T1783" s="14">
        <f t="shared" si="165"/>
        <v>41748.878182870372</v>
      </c>
      <c r="U1783">
        <f t="shared" si="166"/>
        <v>30</v>
      </c>
      <c r="V1783">
        <f t="shared" si="167"/>
        <v>2014</v>
      </c>
    </row>
    <row r="1784" spans="1:22" ht="45" x14ac:dyDescent="0.25">
      <c r="A1784">
        <v>3342</v>
      </c>
      <c r="B1784" s="3" t="s">
        <v>3342</v>
      </c>
      <c r="C1784" s="3" t="s">
        <v>7452</v>
      </c>
      <c r="D1784" s="6">
        <v>6000</v>
      </c>
      <c r="E1784" s="8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8269</v>
      </c>
      <c r="O1784">
        <f t="shared" si="162"/>
        <v>102</v>
      </c>
      <c r="P1784">
        <f t="shared" si="163"/>
        <v>78.209999999999994</v>
      </c>
      <c r="Q1784" t="s">
        <v>8315</v>
      </c>
      <c r="R1784" t="s">
        <v>8316</v>
      </c>
      <c r="S1784" s="14">
        <f t="shared" si="164"/>
        <v>42062.296412037031</v>
      </c>
      <c r="T1784" s="14">
        <f t="shared" si="165"/>
        <v>42095.207638888889</v>
      </c>
      <c r="U1784">
        <f t="shared" si="166"/>
        <v>33</v>
      </c>
      <c r="V1784">
        <f t="shared" si="167"/>
        <v>2015</v>
      </c>
    </row>
    <row r="1785" spans="1:22" ht="60" x14ac:dyDescent="0.25">
      <c r="A1785">
        <v>1348</v>
      </c>
      <c r="B1785" s="3" t="s">
        <v>1349</v>
      </c>
      <c r="C1785" s="3" t="s">
        <v>5458</v>
      </c>
      <c r="D1785" s="6">
        <v>5875</v>
      </c>
      <c r="E1785" s="8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8272</v>
      </c>
      <c r="O1785">
        <f t="shared" si="162"/>
        <v>102</v>
      </c>
      <c r="P1785">
        <f t="shared" si="163"/>
        <v>230.19</v>
      </c>
      <c r="Q1785" t="s">
        <v>8321</v>
      </c>
      <c r="R1785" t="s">
        <v>8331</v>
      </c>
      <c r="S1785" s="14">
        <f t="shared" si="164"/>
        <v>41963.506168981476</v>
      </c>
      <c r="T1785" s="14">
        <f t="shared" si="165"/>
        <v>41991.506168981476</v>
      </c>
      <c r="U1785">
        <f t="shared" si="166"/>
        <v>28</v>
      </c>
      <c r="V1785">
        <f t="shared" si="167"/>
        <v>2014</v>
      </c>
    </row>
    <row r="1786" spans="1:22" ht="60" x14ac:dyDescent="0.25">
      <c r="A1786">
        <v>3542</v>
      </c>
      <c r="B1786" s="3" t="s">
        <v>3541</v>
      </c>
      <c r="C1786" s="3" t="s">
        <v>7652</v>
      </c>
      <c r="D1786" s="6">
        <v>5500</v>
      </c>
      <c r="E1786" s="8">
        <v>5623</v>
      </c>
      <c r="F1786" t="s">
        <v>8218</v>
      </c>
      <c r="G1786" t="s">
        <v>8223</v>
      </c>
      <c r="H1786" t="s">
        <v>8245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t="s">
        <v>8269</v>
      </c>
      <c r="O1786">
        <f t="shared" si="162"/>
        <v>102</v>
      </c>
      <c r="P1786">
        <f t="shared" si="163"/>
        <v>66.150000000000006</v>
      </c>
      <c r="Q1786" t="s">
        <v>8315</v>
      </c>
      <c r="R1786" t="s">
        <v>8316</v>
      </c>
      <c r="S1786" s="14">
        <f t="shared" si="164"/>
        <v>41829.599791666667</v>
      </c>
      <c r="T1786" s="14">
        <f t="shared" si="165"/>
        <v>41889.599791666667</v>
      </c>
      <c r="U1786">
        <f t="shared" si="166"/>
        <v>60</v>
      </c>
      <c r="V1786">
        <f t="shared" si="167"/>
        <v>2014</v>
      </c>
    </row>
    <row r="1787" spans="1:22" ht="60" x14ac:dyDescent="0.25">
      <c r="A1787">
        <v>3156</v>
      </c>
      <c r="B1787" s="3" t="s">
        <v>3156</v>
      </c>
      <c r="C1787" s="3" t="s">
        <v>7266</v>
      </c>
      <c r="D1787" s="6">
        <v>5500</v>
      </c>
      <c r="E1787" s="8">
        <v>5600</v>
      </c>
      <c r="F1787" t="s">
        <v>8218</v>
      </c>
      <c r="G1787" t="s">
        <v>8223</v>
      </c>
      <c r="H1787" t="s">
        <v>8245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t="s">
        <v>8269</v>
      </c>
      <c r="O1787">
        <f t="shared" si="162"/>
        <v>102</v>
      </c>
      <c r="P1787">
        <f t="shared" si="163"/>
        <v>62.92</v>
      </c>
      <c r="Q1787" t="s">
        <v>8315</v>
      </c>
      <c r="R1787" t="s">
        <v>8316</v>
      </c>
      <c r="S1787" s="14">
        <f t="shared" si="164"/>
        <v>41026.953055555554</v>
      </c>
      <c r="T1787" s="14">
        <f t="shared" si="165"/>
        <v>41061.953055555554</v>
      </c>
      <c r="U1787">
        <f t="shared" si="166"/>
        <v>35</v>
      </c>
      <c r="V1787">
        <f t="shared" si="167"/>
        <v>2012</v>
      </c>
    </row>
    <row r="1788" spans="1:22" ht="60" x14ac:dyDescent="0.25">
      <c r="A1788">
        <v>33</v>
      </c>
      <c r="B1788" s="3" t="s">
        <v>35</v>
      </c>
      <c r="C1788" s="3" t="s">
        <v>4144</v>
      </c>
      <c r="D1788" s="6">
        <v>5250</v>
      </c>
      <c r="E1788" s="8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8263</v>
      </c>
      <c r="O1788">
        <f t="shared" si="162"/>
        <v>102</v>
      </c>
      <c r="P1788">
        <f t="shared" si="163"/>
        <v>83.75</v>
      </c>
      <c r="Q1788" t="s">
        <v>8318</v>
      </c>
      <c r="R1788" t="s">
        <v>8332</v>
      </c>
      <c r="S1788" s="14">
        <f t="shared" si="164"/>
        <v>42286.660891203705</v>
      </c>
      <c r="T1788" s="14">
        <f t="shared" si="165"/>
        <v>42316.702557870376</v>
      </c>
      <c r="U1788">
        <f t="shared" si="166"/>
        <v>31</v>
      </c>
      <c r="V1788">
        <f t="shared" si="167"/>
        <v>2015</v>
      </c>
    </row>
    <row r="1789" spans="1:22" ht="60" x14ac:dyDescent="0.25">
      <c r="A1789">
        <v>3464</v>
      </c>
      <c r="B1789" s="3" t="s">
        <v>3463</v>
      </c>
      <c r="C1789" s="3" t="s">
        <v>7574</v>
      </c>
      <c r="D1789" s="6">
        <v>5000</v>
      </c>
      <c r="E1789" s="8">
        <v>5116.18</v>
      </c>
      <c r="F1789" t="s">
        <v>8218</v>
      </c>
      <c r="G1789" t="s">
        <v>8223</v>
      </c>
      <c r="H1789" t="s">
        <v>8245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t="s">
        <v>8269</v>
      </c>
      <c r="O1789">
        <f t="shared" si="162"/>
        <v>102</v>
      </c>
      <c r="P1789">
        <f t="shared" si="163"/>
        <v>55.01</v>
      </c>
      <c r="Q1789" t="s">
        <v>8315</v>
      </c>
      <c r="R1789" t="s">
        <v>8316</v>
      </c>
      <c r="S1789" s="14">
        <f t="shared" si="164"/>
        <v>42575.130057870367</v>
      </c>
      <c r="T1789" s="14">
        <f t="shared" si="165"/>
        <v>42605.130057870367</v>
      </c>
      <c r="U1789">
        <f t="shared" si="166"/>
        <v>30</v>
      </c>
      <c r="V1789">
        <f t="shared" si="167"/>
        <v>2016</v>
      </c>
    </row>
    <row r="1790" spans="1:22" ht="45" x14ac:dyDescent="0.25">
      <c r="A1790">
        <v>744</v>
      </c>
      <c r="B1790" s="3" t="s">
        <v>745</v>
      </c>
      <c r="C1790" s="3" t="s">
        <v>4854</v>
      </c>
      <c r="D1790" s="6">
        <v>5000</v>
      </c>
      <c r="E1790" s="8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8272</v>
      </c>
      <c r="O1790">
        <f t="shared" si="162"/>
        <v>102</v>
      </c>
      <c r="P1790">
        <f t="shared" si="163"/>
        <v>82.52</v>
      </c>
      <c r="Q1790" t="s">
        <v>8321</v>
      </c>
      <c r="R1790" t="s">
        <v>8331</v>
      </c>
      <c r="S1790" s="14">
        <f t="shared" si="164"/>
        <v>41226.95721064815</v>
      </c>
      <c r="T1790" s="14">
        <f t="shared" si="165"/>
        <v>41256.95721064815</v>
      </c>
      <c r="U1790">
        <f t="shared" si="166"/>
        <v>30</v>
      </c>
      <c r="V1790">
        <f t="shared" si="167"/>
        <v>2012</v>
      </c>
    </row>
    <row r="1791" spans="1:22" ht="60" x14ac:dyDescent="0.25">
      <c r="A1791">
        <v>520</v>
      </c>
      <c r="B1791" s="3" t="s">
        <v>521</v>
      </c>
      <c r="C1791" s="3" t="s">
        <v>4630</v>
      </c>
      <c r="D1791" s="6">
        <v>5000</v>
      </c>
      <c r="E1791" s="8">
        <v>5105</v>
      </c>
      <c r="F1791" t="s">
        <v>8218</v>
      </c>
      <c r="G1791" t="s">
        <v>8224</v>
      </c>
      <c r="H1791" t="s">
        <v>8246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t="s">
        <v>8269</v>
      </c>
      <c r="O1791">
        <f t="shared" si="162"/>
        <v>102</v>
      </c>
      <c r="P1791">
        <f t="shared" si="163"/>
        <v>150.15</v>
      </c>
      <c r="Q1791" t="s">
        <v>8315</v>
      </c>
      <c r="R1791" t="s">
        <v>8316</v>
      </c>
      <c r="S1791" s="14">
        <f t="shared" si="164"/>
        <v>42318.702094907407</v>
      </c>
      <c r="T1791" s="14">
        <f t="shared" si="165"/>
        <v>42348.702094907407</v>
      </c>
      <c r="U1791">
        <f t="shared" si="166"/>
        <v>30</v>
      </c>
      <c r="V1791">
        <f t="shared" si="167"/>
        <v>2015</v>
      </c>
    </row>
    <row r="1792" spans="1:22" ht="45" x14ac:dyDescent="0.25">
      <c r="A1792">
        <v>2982</v>
      </c>
      <c r="B1792" s="3" t="s">
        <v>2982</v>
      </c>
      <c r="C1792" s="3" t="s">
        <v>7092</v>
      </c>
      <c r="D1792" s="6">
        <v>5000</v>
      </c>
      <c r="E1792" s="8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8301</v>
      </c>
      <c r="O1792">
        <f t="shared" si="162"/>
        <v>102</v>
      </c>
      <c r="P1792">
        <f t="shared" si="163"/>
        <v>86.49</v>
      </c>
      <c r="Q1792" t="s">
        <v>8315</v>
      </c>
      <c r="R1792" t="s">
        <v>8328</v>
      </c>
      <c r="S1792" s="14">
        <f t="shared" si="164"/>
        <v>42381.686840277776</v>
      </c>
      <c r="T1792" s="14">
        <f t="shared" si="165"/>
        <v>42411.686840277776</v>
      </c>
      <c r="U1792">
        <f t="shared" si="166"/>
        <v>30</v>
      </c>
      <c r="V1792">
        <f t="shared" si="167"/>
        <v>2016</v>
      </c>
    </row>
    <row r="1793" spans="1:22" ht="60" x14ac:dyDescent="0.25">
      <c r="A1793">
        <v>2974</v>
      </c>
      <c r="B1793" s="3" t="s">
        <v>2974</v>
      </c>
      <c r="C1793" s="3" t="s">
        <v>7084</v>
      </c>
      <c r="D1793" s="6">
        <v>5000</v>
      </c>
      <c r="E1793" s="8">
        <v>5100</v>
      </c>
      <c r="F1793" t="s">
        <v>8218</v>
      </c>
      <c r="G1793" t="s">
        <v>8223</v>
      </c>
      <c r="H1793" t="s">
        <v>8245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t="s">
        <v>8269</v>
      </c>
      <c r="O1793">
        <f t="shared" si="162"/>
        <v>102</v>
      </c>
      <c r="P1793">
        <f t="shared" si="163"/>
        <v>58.62</v>
      </c>
      <c r="Q1793" t="s">
        <v>8315</v>
      </c>
      <c r="R1793" t="s">
        <v>8316</v>
      </c>
      <c r="S1793" s="14">
        <f t="shared" si="164"/>
        <v>41880.061006944445</v>
      </c>
      <c r="T1793" s="14">
        <f t="shared" si="165"/>
        <v>41908.065972222219</v>
      </c>
      <c r="U1793">
        <f t="shared" si="166"/>
        <v>29</v>
      </c>
      <c r="V1793">
        <f t="shared" si="167"/>
        <v>2014</v>
      </c>
    </row>
    <row r="1794" spans="1:22" ht="45" x14ac:dyDescent="0.25">
      <c r="A1794">
        <v>759</v>
      </c>
      <c r="B1794" s="3" t="s">
        <v>760</v>
      </c>
      <c r="C1794" s="3" t="s">
        <v>4869</v>
      </c>
      <c r="D1794" s="6">
        <v>5000</v>
      </c>
      <c r="E1794" s="8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8272</v>
      </c>
      <c r="O1794">
        <f t="shared" ref="O1794:O1857" si="168">ROUND(E1794/D1794*100,0)</f>
        <v>102</v>
      </c>
      <c r="P1794">
        <f t="shared" si="163"/>
        <v>51.47</v>
      </c>
      <c r="Q1794" t="s">
        <v>8321</v>
      </c>
      <c r="R1794" t="s">
        <v>8331</v>
      </c>
      <c r="S1794" s="14">
        <f t="shared" si="164"/>
        <v>41789.330312500002</v>
      </c>
      <c r="T1794" s="14">
        <f t="shared" si="165"/>
        <v>41829.330312500002</v>
      </c>
      <c r="U1794">
        <f t="shared" si="166"/>
        <v>40</v>
      </c>
      <c r="V1794">
        <f t="shared" si="167"/>
        <v>2014</v>
      </c>
    </row>
    <row r="1795" spans="1:22" ht="30" x14ac:dyDescent="0.25">
      <c r="A1795">
        <v>3723</v>
      </c>
      <c r="B1795" s="3" t="s">
        <v>3720</v>
      </c>
      <c r="C1795" s="3" t="s">
        <v>7833</v>
      </c>
      <c r="D1795" s="6">
        <v>4500</v>
      </c>
      <c r="E1795" s="8">
        <v>4592</v>
      </c>
      <c r="F1795" t="s">
        <v>8218</v>
      </c>
      <c r="G1795" t="s">
        <v>8224</v>
      </c>
      <c r="H1795" t="s">
        <v>8246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t="s">
        <v>8269</v>
      </c>
      <c r="O1795">
        <f t="shared" si="168"/>
        <v>102</v>
      </c>
      <c r="P1795">
        <f t="shared" ref="P1795:P1858" si="169">IFERROR(ROUND(E1795/L1795,2),0)</f>
        <v>72.89</v>
      </c>
      <c r="Q1795" t="s">
        <v>8315</v>
      </c>
      <c r="R1795" t="s">
        <v>8316</v>
      </c>
      <c r="S1795" s="14">
        <f t="shared" ref="S1795:S1858" si="170">+(((J1795/60)/60)/24)+DATE(1970,1,1)</f>
        <v>41943.753032407411</v>
      </c>
      <c r="T1795" s="14">
        <f t="shared" ref="T1795:T1858" si="171">+(((I1795/60)/60)/24)+DATE(1970,1,1)</f>
        <v>41973.794699074075</v>
      </c>
      <c r="U1795">
        <f t="shared" ref="U1795:U1858" si="172">CEILING(T1795-S1795,1)</f>
        <v>31</v>
      </c>
      <c r="V1795">
        <f t="shared" ref="V1795:V1858" si="173">YEAR(S1795)</f>
        <v>2014</v>
      </c>
    </row>
    <row r="1796" spans="1:22" ht="45" x14ac:dyDescent="0.25">
      <c r="A1796">
        <v>3160</v>
      </c>
      <c r="B1796" s="3" t="s">
        <v>3160</v>
      </c>
      <c r="C1796" s="3" t="s">
        <v>7270</v>
      </c>
      <c r="D1796" s="6">
        <v>4500</v>
      </c>
      <c r="E1796" s="8">
        <v>4569</v>
      </c>
      <c r="F1796" t="s">
        <v>8218</v>
      </c>
      <c r="G1796" t="s">
        <v>8223</v>
      </c>
      <c r="H1796" t="s">
        <v>8245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t="s">
        <v>8269</v>
      </c>
      <c r="O1796">
        <f t="shared" si="168"/>
        <v>102</v>
      </c>
      <c r="P1796">
        <f t="shared" si="169"/>
        <v>80.16</v>
      </c>
      <c r="Q1796" t="s">
        <v>8315</v>
      </c>
      <c r="R1796" t="s">
        <v>8316</v>
      </c>
      <c r="S1796" s="14">
        <f t="shared" si="170"/>
        <v>41841.26489583333</v>
      </c>
      <c r="T1796" s="14">
        <f t="shared" si="171"/>
        <v>41864.207638888889</v>
      </c>
      <c r="U1796">
        <f t="shared" si="172"/>
        <v>23</v>
      </c>
      <c r="V1796">
        <f t="shared" si="173"/>
        <v>2014</v>
      </c>
    </row>
    <row r="1797" spans="1:22" ht="60" x14ac:dyDescent="0.25">
      <c r="A1797">
        <v>3381</v>
      </c>
      <c r="B1797" s="3" t="s">
        <v>3380</v>
      </c>
      <c r="C1797" s="3" t="s">
        <v>7491</v>
      </c>
      <c r="D1797" s="6">
        <v>4000</v>
      </c>
      <c r="E1797" s="8">
        <v>4090</v>
      </c>
      <c r="F1797" t="s">
        <v>8218</v>
      </c>
      <c r="G1797" t="s">
        <v>8223</v>
      </c>
      <c r="H1797" t="s">
        <v>8245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8269</v>
      </c>
      <c r="O1797">
        <f t="shared" si="168"/>
        <v>102</v>
      </c>
      <c r="P1797">
        <f t="shared" si="169"/>
        <v>85.21</v>
      </c>
      <c r="Q1797" t="s">
        <v>8315</v>
      </c>
      <c r="R1797" t="s">
        <v>8316</v>
      </c>
      <c r="S1797" s="14">
        <f t="shared" si="170"/>
        <v>42044.184988425928</v>
      </c>
      <c r="T1797" s="14">
        <f t="shared" si="171"/>
        <v>42074.143321759257</v>
      </c>
      <c r="U1797">
        <f t="shared" si="172"/>
        <v>30</v>
      </c>
      <c r="V1797">
        <f t="shared" si="173"/>
        <v>2015</v>
      </c>
    </row>
    <row r="1798" spans="1:22" ht="45" x14ac:dyDescent="0.25">
      <c r="A1798">
        <v>2527</v>
      </c>
      <c r="B1798" s="3" t="s">
        <v>2527</v>
      </c>
      <c r="C1798" s="3" t="s">
        <v>6637</v>
      </c>
      <c r="D1798" s="6">
        <v>4000</v>
      </c>
      <c r="E1798" s="8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8298</v>
      </c>
      <c r="O1798">
        <f t="shared" si="168"/>
        <v>102</v>
      </c>
      <c r="P1798">
        <f t="shared" si="169"/>
        <v>57.54</v>
      </c>
      <c r="Q1798" t="s">
        <v>8312</v>
      </c>
      <c r="R1798" t="s">
        <v>8334</v>
      </c>
      <c r="S1798" s="14">
        <f t="shared" si="170"/>
        <v>41546.75105324074</v>
      </c>
      <c r="T1798" s="14">
        <f t="shared" si="171"/>
        <v>41565.165972222225</v>
      </c>
      <c r="U1798">
        <f t="shared" si="172"/>
        <v>19</v>
      </c>
      <c r="V1798">
        <f t="shared" si="173"/>
        <v>2013</v>
      </c>
    </row>
    <row r="1799" spans="1:22" ht="60" x14ac:dyDescent="0.25">
      <c r="A1799">
        <v>3305</v>
      </c>
      <c r="B1799" s="3" t="s">
        <v>3305</v>
      </c>
      <c r="C1799" s="3" t="s">
        <v>7415</v>
      </c>
      <c r="D1799" s="6">
        <v>4000</v>
      </c>
      <c r="E1799" s="8">
        <v>4081</v>
      </c>
      <c r="F1799" t="s">
        <v>8218</v>
      </c>
      <c r="G1799" t="s">
        <v>8223</v>
      </c>
      <c r="H1799" t="s">
        <v>8245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t="s">
        <v>8269</v>
      </c>
      <c r="O1799">
        <f t="shared" si="168"/>
        <v>102</v>
      </c>
      <c r="P1799">
        <f t="shared" si="169"/>
        <v>204.05</v>
      </c>
      <c r="Q1799" t="s">
        <v>8315</v>
      </c>
      <c r="R1799" t="s">
        <v>8316</v>
      </c>
      <c r="S1799" s="14">
        <f t="shared" si="170"/>
        <v>42186.855879629627</v>
      </c>
      <c r="T1799" s="14">
        <f t="shared" si="171"/>
        <v>42216.855879629627</v>
      </c>
      <c r="U1799">
        <f t="shared" si="172"/>
        <v>30</v>
      </c>
      <c r="V1799">
        <f t="shared" si="173"/>
        <v>2015</v>
      </c>
    </row>
    <row r="1800" spans="1:22" ht="45" x14ac:dyDescent="0.25">
      <c r="A1800">
        <v>2334</v>
      </c>
      <c r="B1800" s="3" t="s">
        <v>2335</v>
      </c>
      <c r="C1800" s="3" t="s">
        <v>6444</v>
      </c>
      <c r="D1800" s="6">
        <v>4000</v>
      </c>
      <c r="E1800" s="8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8296</v>
      </c>
      <c r="O1800">
        <f t="shared" si="168"/>
        <v>102</v>
      </c>
      <c r="P1800">
        <f t="shared" si="169"/>
        <v>60.87</v>
      </c>
      <c r="Q1800" t="s">
        <v>8326</v>
      </c>
      <c r="R1800" t="s">
        <v>8327</v>
      </c>
      <c r="S1800" s="14">
        <f t="shared" si="170"/>
        <v>41918.670115740737</v>
      </c>
      <c r="T1800" s="14">
        <f t="shared" si="171"/>
        <v>41948.731944444444</v>
      </c>
      <c r="U1800">
        <f t="shared" si="172"/>
        <v>31</v>
      </c>
      <c r="V1800">
        <f t="shared" si="173"/>
        <v>2014</v>
      </c>
    </row>
    <row r="1801" spans="1:22" ht="60" x14ac:dyDescent="0.25">
      <c r="A1801">
        <v>3626</v>
      </c>
      <c r="B1801" s="3" t="s">
        <v>3624</v>
      </c>
      <c r="C1801" s="3" t="s">
        <v>7736</v>
      </c>
      <c r="D1801" s="6">
        <v>4000</v>
      </c>
      <c r="E1801" s="8">
        <v>4073</v>
      </c>
      <c r="F1801" t="s">
        <v>8218</v>
      </c>
      <c r="G1801" t="s">
        <v>8224</v>
      </c>
      <c r="H1801" t="s">
        <v>8246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t="s">
        <v>8269</v>
      </c>
      <c r="O1801">
        <f t="shared" si="168"/>
        <v>102</v>
      </c>
      <c r="P1801">
        <f t="shared" si="169"/>
        <v>84.85</v>
      </c>
      <c r="Q1801" t="s">
        <v>8315</v>
      </c>
      <c r="R1801" t="s">
        <v>8316</v>
      </c>
      <c r="S1801" s="14">
        <f t="shared" si="170"/>
        <v>41846.667326388888</v>
      </c>
      <c r="T1801" s="14">
        <f t="shared" si="171"/>
        <v>41867.667326388888</v>
      </c>
      <c r="U1801">
        <f t="shared" si="172"/>
        <v>21</v>
      </c>
      <c r="V1801">
        <f t="shared" si="173"/>
        <v>2014</v>
      </c>
    </row>
    <row r="1802" spans="1:22" ht="60" x14ac:dyDescent="0.25">
      <c r="A1802">
        <v>1632</v>
      </c>
      <c r="B1802" s="3" t="s">
        <v>1633</v>
      </c>
      <c r="C1802" s="3" t="s">
        <v>5742</v>
      </c>
      <c r="D1802" s="6">
        <v>4000</v>
      </c>
      <c r="E1802" s="8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8274</v>
      </c>
      <c r="O1802">
        <f t="shared" si="168"/>
        <v>102</v>
      </c>
      <c r="P1802">
        <f t="shared" si="169"/>
        <v>86.49</v>
      </c>
      <c r="Q1802" t="s">
        <v>8312</v>
      </c>
      <c r="R1802" t="s">
        <v>8313</v>
      </c>
      <c r="S1802" s="14">
        <f t="shared" si="170"/>
        <v>40750.340902777774</v>
      </c>
      <c r="T1802" s="14">
        <f t="shared" si="171"/>
        <v>40810.340902777774</v>
      </c>
      <c r="U1802">
        <f t="shared" si="172"/>
        <v>60</v>
      </c>
      <c r="V1802">
        <f t="shared" si="173"/>
        <v>2011</v>
      </c>
    </row>
    <row r="1803" spans="1:22" ht="60" x14ac:dyDescent="0.25">
      <c r="A1803">
        <v>3526</v>
      </c>
      <c r="B1803" s="3" t="s">
        <v>3525</v>
      </c>
      <c r="C1803" s="3" t="s">
        <v>7636</v>
      </c>
      <c r="D1803" s="6">
        <v>3300</v>
      </c>
      <c r="E1803" s="8">
        <v>3366</v>
      </c>
      <c r="F1803" t="s">
        <v>8218</v>
      </c>
      <c r="G1803" t="s">
        <v>8223</v>
      </c>
      <c r="H1803" t="s">
        <v>8245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t="s">
        <v>8269</v>
      </c>
      <c r="O1803">
        <f t="shared" si="168"/>
        <v>102</v>
      </c>
      <c r="P1803">
        <f t="shared" si="169"/>
        <v>99</v>
      </c>
      <c r="Q1803" t="s">
        <v>8315</v>
      </c>
      <c r="R1803" t="s">
        <v>8316</v>
      </c>
      <c r="S1803" s="14">
        <f t="shared" si="170"/>
        <v>42460.335312499999</v>
      </c>
      <c r="T1803" s="14">
        <f t="shared" si="171"/>
        <v>42488.249305555553</v>
      </c>
      <c r="U1803">
        <f t="shared" si="172"/>
        <v>28</v>
      </c>
      <c r="V1803">
        <f t="shared" si="173"/>
        <v>2016</v>
      </c>
    </row>
    <row r="1804" spans="1:22" ht="60" x14ac:dyDescent="0.25">
      <c r="A1804">
        <v>3322</v>
      </c>
      <c r="B1804" s="3" t="s">
        <v>3322</v>
      </c>
      <c r="C1804" s="3" t="s">
        <v>7432</v>
      </c>
      <c r="D1804" s="6">
        <v>3300</v>
      </c>
      <c r="E1804" s="8">
        <v>3350</v>
      </c>
      <c r="F1804" t="s">
        <v>8218</v>
      </c>
      <c r="G1804" t="s">
        <v>8223</v>
      </c>
      <c r="H1804" t="s">
        <v>8245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t="s">
        <v>8269</v>
      </c>
      <c r="O1804">
        <f t="shared" si="168"/>
        <v>102</v>
      </c>
      <c r="P1804">
        <f t="shared" si="169"/>
        <v>145.65</v>
      </c>
      <c r="Q1804" t="s">
        <v>8315</v>
      </c>
      <c r="R1804" t="s">
        <v>8316</v>
      </c>
      <c r="S1804" s="14">
        <f t="shared" si="170"/>
        <v>42521.010370370372</v>
      </c>
      <c r="T1804" s="14">
        <f t="shared" si="171"/>
        <v>42543.163194444445</v>
      </c>
      <c r="U1804">
        <f t="shared" si="172"/>
        <v>23</v>
      </c>
      <c r="V1804">
        <f t="shared" si="173"/>
        <v>2016</v>
      </c>
    </row>
    <row r="1805" spans="1:22" ht="60" x14ac:dyDescent="0.25">
      <c r="A1805">
        <v>3186</v>
      </c>
      <c r="B1805" s="3" t="s">
        <v>3186</v>
      </c>
      <c r="C1805" s="3" t="s">
        <v>7296</v>
      </c>
      <c r="D1805" s="6">
        <v>3200</v>
      </c>
      <c r="E1805" s="8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8269</v>
      </c>
      <c r="O1805">
        <f t="shared" si="168"/>
        <v>102</v>
      </c>
      <c r="P1805">
        <f t="shared" si="169"/>
        <v>46.71</v>
      </c>
      <c r="Q1805" t="s">
        <v>8315</v>
      </c>
      <c r="R1805" t="s">
        <v>8316</v>
      </c>
      <c r="S1805" s="14">
        <f t="shared" si="170"/>
        <v>41868.924050925925</v>
      </c>
      <c r="T1805" s="14">
        <f t="shared" si="171"/>
        <v>41898.875</v>
      </c>
      <c r="U1805">
        <f t="shared" si="172"/>
        <v>30</v>
      </c>
      <c r="V1805">
        <f t="shared" si="173"/>
        <v>2014</v>
      </c>
    </row>
    <row r="1806" spans="1:22" ht="45" x14ac:dyDescent="0.25">
      <c r="A1806">
        <v>3659</v>
      </c>
      <c r="B1806" s="3" t="s">
        <v>3656</v>
      </c>
      <c r="C1806" s="3" t="s">
        <v>7769</v>
      </c>
      <c r="D1806" s="6">
        <v>3000</v>
      </c>
      <c r="E1806" s="8">
        <v>3061</v>
      </c>
      <c r="F1806" t="s">
        <v>8218</v>
      </c>
      <c r="G1806" t="s">
        <v>8223</v>
      </c>
      <c r="H1806" t="s">
        <v>8245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t="s">
        <v>8269</v>
      </c>
      <c r="O1806">
        <f t="shared" si="168"/>
        <v>102</v>
      </c>
      <c r="P1806">
        <f t="shared" si="169"/>
        <v>235.46</v>
      </c>
      <c r="Q1806" t="s">
        <v>8315</v>
      </c>
      <c r="R1806" t="s">
        <v>8316</v>
      </c>
      <c r="S1806" s="14">
        <f t="shared" si="170"/>
        <v>42055.277199074073</v>
      </c>
      <c r="T1806" s="14">
        <f t="shared" si="171"/>
        <v>42082.610416666663</v>
      </c>
      <c r="U1806">
        <f t="shared" si="172"/>
        <v>28</v>
      </c>
      <c r="V1806">
        <f t="shared" si="173"/>
        <v>2015</v>
      </c>
    </row>
    <row r="1807" spans="1:22" ht="45" x14ac:dyDescent="0.25">
      <c r="A1807">
        <v>3354</v>
      </c>
      <c r="B1807" s="3" t="s">
        <v>3353</v>
      </c>
      <c r="C1807" s="3" t="s">
        <v>7464</v>
      </c>
      <c r="D1807" s="6">
        <v>3000</v>
      </c>
      <c r="E1807" s="8">
        <v>3058</v>
      </c>
      <c r="F1807" t="s">
        <v>8218</v>
      </c>
      <c r="G1807" t="s">
        <v>8223</v>
      </c>
      <c r="H1807" t="s">
        <v>8245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t="s">
        <v>8269</v>
      </c>
      <c r="O1807">
        <f t="shared" si="168"/>
        <v>102</v>
      </c>
      <c r="P1807">
        <f t="shared" si="169"/>
        <v>55.6</v>
      </c>
      <c r="Q1807" t="s">
        <v>8315</v>
      </c>
      <c r="R1807" t="s">
        <v>8316</v>
      </c>
      <c r="S1807" s="14">
        <f t="shared" si="170"/>
        <v>42270.7269212963</v>
      </c>
      <c r="T1807" s="14">
        <f t="shared" si="171"/>
        <v>42306.167361111111</v>
      </c>
      <c r="U1807">
        <f t="shared" si="172"/>
        <v>36</v>
      </c>
      <c r="V1807">
        <f t="shared" si="173"/>
        <v>2015</v>
      </c>
    </row>
    <row r="1808" spans="1:22" ht="60" x14ac:dyDescent="0.25">
      <c r="A1808">
        <v>2802</v>
      </c>
      <c r="B1808" s="3" t="s">
        <v>2802</v>
      </c>
      <c r="C1808" s="3" t="s">
        <v>6912</v>
      </c>
      <c r="D1808" s="6">
        <v>3000</v>
      </c>
      <c r="E1808" s="8">
        <v>3055</v>
      </c>
      <c r="F1808" t="s">
        <v>8218</v>
      </c>
      <c r="G1808" t="s">
        <v>8224</v>
      </c>
      <c r="H1808" t="s">
        <v>8246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t="s">
        <v>8269</v>
      </c>
      <c r="O1808">
        <f t="shared" si="168"/>
        <v>102</v>
      </c>
      <c r="P1808">
        <f t="shared" si="169"/>
        <v>33.94</v>
      </c>
      <c r="Q1808" t="s">
        <v>8315</v>
      </c>
      <c r="R1808" t="s">
        <v>8316</v>
      </c>
      <c r="S1808" s="14">
        <f t="shared" si="170"/>
        <v>42192.64707175926</v>
      </c>
      <c r="T1808" s="14">
        <f t="shared" si="171"/>
        <v>42222.64707175926</v>
      </c>
      <c r="U1808">
        <f t="shared" si="172"/>
        <v>30</v>
      </c>
      <c r="V1808">
        <f t="shared" si="173"/>
        <v>2015</v>
      </c>
    </row>
    <row r="1809" spans="1:22" ht="45" x14ac:dyDescent="0.25">
      <c r="A1809">
        <v>3284</v>
      </c>
      <c r="B1809" s="3" t="s">
        <v>3284</v>
      </c>
      <c r="C1809" s="3" t="s">
        <v>7394</v>
      </c>
      <c r="D1809" s="6">
        <v>3000</v>
      </c>
      <c r="E1809" s="8">
        <v>3048</v>
      </c>
      <c r="F1809" t="s">
        <v>8218</v>
      </c>
      <c r="G1809" t="s">
        <v>8223</v>
      </c>
      <c r="H1809" t="s">
        <v>8245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t="s">
        <v>8269</v>
      </c>
      <c r="O1809">
        <f t="shared" si="168"/>
        <v>102</v>
      </c>
      <c r="P1809">
        <f t="shared" si="169"/>
        <v>203.2</v>
      </c>
      <c r="Q1809" t="s">
        <v>8315</v>
      </c>
      <c r="R1809" t="s">
        <v>8316</v>
      </c>
      <c r="S1809" s="14">
        <f t="shared" si="170"/>
        <v>42380.884872685187</v>
      </c>
      <c r="T1809" s="14">
        <f t="shared" si="171"/>
        <v>42398.249305555553</v>
      </c>
      <c r="U1809">
        <f t="shared" si="172"/>
        <v>18</v>
      </c>
      <c r="V1809">
        <f t="shared" si="173"/>
        <v>2016</v>
      </c>
    </row>
    <row r="1810" spans="1:22" ht="60" x14ac:dyDescent="0.25">
      <c r="A1810">
        <v>3672</v>
      </c>
      <c r="B1810" s="3" t="s">
        <v>3669</v>
      </c>
      <c r="C1810" s="3" t="s">
        <v>7782</v>
      </c>
      <c r="D1810" s="6">
        <v>3000</v>
      </c>
      <c r="E1810" s="8">
        <v>3046</v>
      </c>
      <c r="F1810" t="s">
        <v>8218</v>
      </c>
      <c r="G1810" t="s">
        <v>8224</v>
      </c>
      <c r="H1810" t="s">
        <v>8246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t="s">
        <v>8269</v>
      </c>
      <c r="O1810">
        <f t="shared" si="168"/>
        <v>102</v>
      </c>
      <c r="P1810">
        <f t="shared" si="169"/>
        <v>53.44</v>
      </c>
      <c r="Q1810" t="s">
        <v>8315</v>
      </c>
      <c r="R1810" t="s">
        <v>8316</v>
      </c>
      <c r="S1810" s="14">
        <f t="shared" si="170"/>
        <v>41878.946574074071</v>
      </c>
      <c r="T1810" s="14">
        <f t="shared" si="171"/>
        <v>41908.946574074071</v>
      </c>
      <c r="U1810">
        <f t="shared" si="172"/>
        <v>30</v>
      </c>
      <c r="V1810">
        <f t="shared" si="173"/>
        <v>2014</v>
      </c>
    </row>
    <row r="1811" spans="1:22" ht="60" x14ac:dyDescent="0.25">
      <c r="A1811">
        <v>3506</v>
      </c>
      <c r="B1811" s="3" t="s">
        <v>3505</v>
      </c>
      <c r="C1811" s="3" t="s">
        <v>7616</v>
      </c>
      <c r="D1811" s="6">
        <v>3000</v>
      </c>
      <c r="E1811" s="8">
        <v>3045</v>
      </c>
      <c r="F1811" t="s">
        <v>8218</v>
      </c>
      <c r="G1811" t="s">
        <v>8223</v>
      </c>
      <c r="H1811" t="s">
        <v>8245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t="s">
        <v>8269</v>
      </c>
      <c r="O1811">
        <f t="shared" si="168"/>
        <v>102</v>
      </c>
      <c r="P1811">
        <f t="shared" si="169"/>
        <v>105</v>
      </c>
      <c r="Q1811" t="s">
        <v>8315</v>
      </c>
      <c r="R1811" t="s">
        <v>8316</v>
      </c>
      <c r="S1811" s="14">
        <f t="shared" si="170"/>
        <v>41829.734259259261</v>
      </c>
      <c r="T1811" s="14">
        <f t="shared" si="171"/>
        <v>41874.734259259261</v>
      </c>
      <c r="U1811">
        <f t="shared" si="172"/>
        <v>45</v>
      </c>
      <c r="V1811">
        <f t="shared" si="173"/>
        <v>2014</v>
      </c>
    </row>
    <row r="1812" spans="1:22" ht="60" x14ac:dyDescent="0.25">
      <c r="A1812">
        <v>3401</v>
      </c>
      <c r="B1812" s="3" t="s">
        <v>3400</v>
      </c>
      <c r="C1812" s="3" t="s">
        <v>7511</v>
      </c>
      <c r="D1812" s="6">
        <v>2900</v>
      </c>
      <c r="E1812" s="8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8269</v>
      </c>
      <c r="O1812">
        <f t="shared" si="168"/>
        <v>102</v>
      </c>
      <c r="P1812">
        <f t="shared" si="169"/>
        <v>44.76</v>
      </c>
      <c r="Q1812" t="s">
        <v>8315</v>
      </c>
      <c r="R1812" t="s">
        <v>8316</v>
      </c>
      <c r="S1812" s="14">
        <f t="shared" si="170"/>
        <v>42193.723912037036</v>
      </c>
      <c r="T1812" s="14">
        <f t="shared" si="171"/>
        <v>42223.723912037036</v>
      </c>
      <c r="U1812">
        <f t="shared" si="172"/>
        <v>30</v>
      </c>
      <c r="V1812">
        <f t="shared" si="173"/>
        <v>2015</v>
      </c>
    </row>
    <row r="1813" spans="1:22" ht="60" x14ac:dyDescent="0.25">
      <c r="A1813">
        <v>2809</v>
      </c>
      <c r="B1813" s="3" t="s">
        <v>2809</v>
      </c>
      <c r="C1813" s="3" t="s">
        <v>6919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t="s">
        <v>8269</v>
      </c>
      <c r="O1813">
        <f t="shared" si="168"/>
        <v>102</v>
      </c>
      <c r="P1813">
        <f t="shared" si="169"/>
        <v>121.9</v>
      </c>
      <c r="Q1813" t="s">
        <v>8315</v>
      </c>
      <c r="R1813" t="s">
        <v>8316</v>
      </c>
      <c r="S1813" s="14">
        <f t="shared" si="170"/>
        <v>42451.496817129635</v>
      </c>
      <c r="T1813" s="14">
        <f t="shared" si="171"/>
        <v>42459.610416666663</v>
      </c>
      <c r="U1813">
        <f t="shared" si="172"/>
        <v>9</v>
      </c>
      <c r="V1813">
        <f t="shared" si="173"/>
        <v>2016</v>
      </c>
    </row>
    <row r="1814" spans="1:22" ht="120" x14ac:dyDescent="0.25">
      <c r="A1814">
        <v>3561</v>
      </c>
      <c r="B1814" s="3" t="s">
        <v>3560</v>
      </c>
      <c r="C1814" s="3" t="s">
        <v>7671</v>
      </c>
      <c r="D1814" s="6">
        <v>2500</v>
      </c>
      <c r="E1814" s="8">
        <v>2560</v>
      </c>
      <c r="F1814" t="s">
        <v>8218</v>
      </c>
      <c r="G1814" t="s">
        <v>8223</v>
      </c>
      <c r="H1814" t="s">
        <v>8245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t="s">
        <v>8269</v>
      </c>
      <c r="O1814">
        <f t="shared" si="168"/>
        <v>102</v>
      </c>
      <c r="P1814">
        <f t="shared" si="169"/>
        <v>47.41</v>
      </c>
      <c r="Q1814" t="s">
        <v>8315</v>
      </c>
      <c r="R1814" t="s">
        <v>8316</v>
      </c>
      <c r="S1814" s="14">
        <f t="shared" si="170"/>
        <v>42203.680300925931</v>
      </c>
      <c r="T1814" s="14">
        <f t="shared" si="171"/>
        <v>42221.774999999994</v>
      </c>
      <c r="U1814">
        <f t="shared" si="172"/>
        <v>19</v>
      </c>
      <c r="V1814">
        <f t="shared" si="173"/>
        <v>2015</v>
      </c>
    </row>
    <row r="1815" spans="1:22" ht="60" x14ac:dyDescent="0.25">
      <c r="A1815">
        <v>1347</v>
      </c>
      <c r="B1815" s="3" t="s">
        <v>1348</v>
      </c>
      <c r="C1815" s="3" t="s">
        <v>5457</v>
      </c>
      <c r="D1815" s="6">
        <v>2500</v>
      </c>
      <c r="E1815" s="8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8272</v>
      </c>
      <c r="O1815">
        <f t="shared" si="168"/>
        <v>102</v>
      </c>
      <c r="P1815">
        <f t="shared" si="169"/>
        <v>82.42</v>
      </c>
      <c r="Q1815" t="s">
        <v>8321</v>
      </c>
      <c r="R1815" t="s">
        <v>8331</v>
      </c>
      <c r="S1815" s="14">
        <f t="shared" si="170"/>
        <v>42040.638020833328</v>
      </c>
      <c r="T1815" s="14">
        <f t="shared" si="171"/>
        <v>42070.638020833328</v>
      </c>
      <c r="U1815">
        <f t="shared" si="172"/>
        <v>30</v>
      </c>
      <c r="V1815">
        <f t="shared" si="173"/>
        <v>2015</v>
      </c>
    </row>
    <row r="1816" spans="1:22" ht="45" x14ac:dyDescent="0.25">
      <c r="A1816">
        <v>758</v>
      </c>
      <c r="B1816" s="3" t="s">
        <v>759</v>
      </c>
      <c r="C1816" s="3" t="s">
        <v>4868</v>
      </c>
      <c r="D1816" s="6">
        <v>2500</v>
      </c>
      <c r="E1816" s="8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8272</v>
      </c>
      <c r="O1816">
        <f t="shared" si="168"/>
        <v>102</v>
      </c>
      <c r="P1816">
        <f t="shared" si="169"/>
        <v>134.21</v>
      </c>
      <c r="Q1816" t="s">
        <v>8321</v>
      </c>
      <c r="R1816" t="s">
        <v>8331</v>
      </c>
      <c r="S1816" s="14">
        <f t="shared" si="170"/>
        <v>40429.836435185185</v>
      </c>
      <c r="T1816" s="14">
        <f t="shared" si="171"/>
        <v>40459.836435185185</v>
      </c>
      <c r="U1816">
        <f t="shared" si="172"/>
        <v>30</v>
      </c>
      <c r="V1816">
        <f t="shared" si="173"/>
        <v>2010</v>
      </c>
    </row>
    <row r="1817" spans="1:22" ht="60" x14ac:dyDescent="0.25">
      <c r="A1817">
        <v>1295</v>
      </c>
      <c r="B1817" s="3" t="s">
        <v>1296</v>
      </c>
      <c r="C1817" s="3" t="s">
        <v>5405</v>
      </c>
      <c r="D1817" s="6">
        <v>2500</v>
      </c>
      <c r="E1817" s="8">
        <v>2549</v>
      </c>
      <c r="F1817" t="s">
        <v>8218</v>
      </c>
      <c r="G1817" t="s">
        <v>8224</v>
      </c>
      <c r="H1817" t="s">
        <v>8246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t="s">
        <v>8269</v>
      </c>
      <c r="O1817">
        <f t="shared" si="168"/>
        <v>102</v>
      </c>
      <c r="P1817">
        <f t="shared" si="169"/>
        <v>39.83</v>
      </c>
      <c r="Q1817" t="s">
        <v>8315</v>
      </c>
      <c r="R1817" t="s">
        <v>8316</v>
      </c>
      <c r="S1817" s="14">
        <f t="shared" si="170"/>
        <v>42184.572881944448</v>
      </c>
      <c r="T1817" s="14">
        <f t="shared" si="171"/>
        <v>42214.708333333328</v>
      </c>
      <c r="U1817">
        <f t="shared" si="172"/>
        <v>31</v>
      </c>
      <c r="V1817">
        <f t="shared" si="173"/>
        <v>2015</v>
      </c>
    </row>
    <row r="1818" spans="1:22" ht="45" x14ac:dyDescent="0.25">
      <c r="A1818">
        <v>755</v>
      </c>
      <c r="B1818" s="3" t="s">
        <v>756</v>
      </c>
      <c r="C1818" s="3" t="s">
        <v>4865</v>
      </c>
      <c r="D1818" s="6">
        <v>2500</v>
      </c>
      <c r="E1818" s="8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8272</v>
      </c>
      <c r="O1818">
        <f t="shared" si="168"/>
        <v>102</v>
      </c>
      <c r="P1818">
        <f t="shared" si="169"/>
        <v>37.47</v>
      </c>
      <c r="Q1818" t="s">
        <v>8321</v>
      </c>
      <c r="R1818" t="s">
        <v>8331</v>
      </c>
      <c r="S1818" s="14">
        <f t="shared" si="170"/>
        <v>41383.605057870373</v>
      </c>
      <c r="T1818" s="14">
        <f t="shared" si="171"/>
        <v>41414.02847222222</v>
      </c>
      <c r="U1818">
        <f t="shared" si="172"/>
        <v>31</v>
      </c>
      <c r="V1818">
        <f t="shared" si="173"/>
        <v>2013</v>
      </c>
    </row>
    <row r="1819" spans="1:22" ht="45" x14ac:dyDescent="0.25">
      <c r="A1819">
        <v>3548</v>
      </c>
      <c r="B1819" s="3" t="s">
        <v>3547</v>
      </c>
      <c r="C1819" s="3" t="s">
        <v>7658</v>
      </c>
      <c r="D1819" s="6">
        <v>2100</v>
      </c>
      <c r="E1819" s="8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8269</v>
      </c>
      <c r="O1819">
        <f t="shared" si="168"/>
        <v>102</v>
      </c>
      <c r="P1819">
        <f t="shared" si="169"/>
        <v>164.62</v>
      </c>
      <c r="Q1819" t="s">
        <v>8315</v>
      </c>
      <c r="R1819" t="s">
        <v>8316</v>
      </c>
      <c r="S1819" s="14">
        <f t="shared" si="170"/>
        <v>42411.942291666666</v>
      </c>
      <c r="T1819" s="14">
        <f t="shared" si="171"/>
        <v>42434.041666666672</v>
      </c>
      <c r="U1819">
        <f t="shared" si="172"/>
        <v>23</v>
      </c>
      <c r="V1819">
        <f t="shared" si="173"/>
        <v>2016</v>
      </c>
    </row>
    <row r="1820" spans="1:22" ht="45" x14ac:dyDescent="0.25">
      <c r="A1820">
        <v>3225</v>
      </c>
      <c r="B1820" s="3" t="s">
        <v>3225</v>
      </c>
      <c r="C1820" s="3" t="s">
        <v>7335</v>
      </c>
      <c r="D1820" s="6">
        <v>2000</v>
      </c>
      <c r="E1820" s="8">
        <v>2047</v>
      </c>
      <c r="F1820" t="s">
        <v>8218</v>
      </c>
      <c r="G1820" t="s">
        <v>8223</v>
      </c>
      <c r="H1820" t="s">
        <v>8245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t="s">
        <v>8269</v>
      </c>
      <c r="O1820">
        <f t="shared" si="168"/>
        <v>102</v>
      </c>
      <c r="P1820">
        <f t="shared" si="169"/>
        <v>52.49</v>
      </c>
      <c r="Q1820" t="s">
        <v>8315</v>
      </c>
      <c r="R1820" t="s">
        <v>8316</v>
      </c>
      <c r="S1820" s="14">
        <f t="shared" si="170"/>
        <v>42503.559467592597</v>
      </c>
      <c r="T1820" s="14">
        <f t="shared" si="171"/>
        <v>42524.875</v>
      </c>
      <c r="U1820">
        <f t="shared" si="172"/>
        <v>22</v>
      </c>
      <c r="V1820">
        <f t="shared" si="173"/>
        <v>2016</v>
      </c>
    </row>
    <row r="1821" spans="1:22" ht="30" x14ac:dyDescent="0.25">
      <c r="A1821">
        <v>3837</v>
      </c>
      <c r="B1821" s="3" t="s">
        <v>3834</v>
      </c>
      <c r="C1821" s="3" t="s">
        <v>7946</v>
      </c>
      <c r="D1821" s="6">
        <v>2000</v>
      </c>
      <c r="E1821" s="8">
        <v>2042</v>
      </c>
      <c r="F1821" t="s">
        <v>8218</v>
      </c>
      <c r="G1821" t="s">
        <v>8224</v>
      </c>
      <c r="H1821" t="s">
        <v>8246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t="s">
        <v>8269</v>
      </c>
      <c r="O1821">
        <f t="shared" si="168"/>
        <v>102</v>
      </c>
      <c r="P1821">
        <f t="shared" si="169"/>
        <v>120.12</v>
      </c>
      <c r="Q1821" t="s">
        <v>8315</v>
      </c>
      <c r="R1821" t="s">
        <v>8316</v>
      </c>
      <c r="S1821" s="14">
        <f t="shared" si="170"/>
        <v>42152.765717592592</v>
      </c>
      <c r="T1821" s="14">
        <f t="shared" si="171"/>
        <v>42188.765717592592</v>
      </c>
      <c r="U1821">
        <f t="shared" si="172"/>
        <v>36</v>
      </c>
      <c r="V1821">
        <f t="shared" si="173"/>
        <v>2015</v>
      </c>
    </row>
    <row r="1822" spans="1:22" ht="60" x14ac:dyDescent="0.25">
      <c r="A1822">
        <v>3472</v>
      </c>
      <c r="B1822" s="3" t="s">
        <v>3471</v>
      </c>
      <c r="C1822" s="3" t="s">
        <v>7582</v>
      </c>
      <c r="D1822" s="6">
        <v>2000</v>
      </c>
      <c r="E1822" s="8">
        <v>2041</v>
      </c>
      <c r="F1822" t="s">
        <v>8218</v>
      </c>
      <c r="G1822" t="s">
        <v>8223</v>
      </c>
      <c r="H1822" t="s">
        <v>8245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t="s">
        <v>8269</v>
      </c>
      <c r="O1822">
        <f t="shared" si="168"/>
        <v>102</v>
      </c>
      <c r="P1822">
        <f t="shared" si="169"/>
        <v>88.74</v>
      </c>
      <c r="Q1822" t="s">
        <v>8315</v>
      </c>
      <c r="R1822" t="s">
        <v>8316</v>
      </c>
      <c r="S1822" s="14">
        <f t="shared" si="170"/>
        <v>41928.170497685183</v>
      </c>
      <c r="T1822" s="14">
        <f t="shared" si="171"/>
        <v>41949.249305555553</v>
      </c>
      <c r="U1822">
        <f t="shared" si="172"/>
        <v>22</v>
      </c>
      <c r="V1822">
        <f t="shared" si="173"/>
        <v>2014</v>
      </c>
    </row>
    <row r="1823" spans="1:22" ht="30" x14ac:dyDescent="0.25">
      <c r="A1823">
        <v>1841</v>
      </c>
      <c r="B1823" s="3" t="s">
        <v>1842</v>
      </c>
      <c r="C1823" s="3" t="s">
        <v>5951</v>
      </c>
      <c r="D1823" s="6">
        <v>2000</v>
      </c>
      <c r="E1823" s="8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>
        <f t="shared" si="168"/>
        <v>102</v>
      </c>
      <c r="P1823">
        <f t="shared" si="169"/>
        <v>50.88</v>
      </c>
      <c r="Q1823" t="s">
        <v>8312</v>
      </c>
      <c r="R1823" t="s">
        <v>8313</v>
      </c>
      <c r="S1823" s="14">
        <f t="shared" si="170"/>
        <v>41745.84542824074</v>
      </c>
      <c r="T1823" s="14">
        <f t="shared" si="171"/>
        <v>41779.207638888889</v>
      </c>
      <c r="U1823">
        <f t="shared" si="172"/>
        <v>34</v>
      </c>
      <c r="V1823">
        <f t="shared" si="173"/>
        <v>2014</v>
      </c>
    </row>
    <row r="1824" spans="1:22" ht="60" x14ac:dyDescent="0.25">
      <c r="A1824">
        <v>3782</v>
      </c>
      <c r="B1824" s="3" t="s">
        <v>3779</v>
      </c>
      <c r="C1824" s="3" t="s">
        <v>7892</v>
      </c>
      <c r="D1824" s="6">
        <v>2000</v>
      </c>
      <c r="E1824" s="8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8303</v>
      </c>
      <c r="O1824">
        <f t="shared" si="168"/>
        <v>102</v>
      </c>
      <c r="P1824">
        <f t="shared" si="169"/>
        <v>75.37</v>
      </c>
      <c r="Q1824" t="s">
        <v>8315</v>
      </c>
      <c r="R1824" t="s">
        <v>8336</v>
      </c>
      <c r="S1824" s="14">
        <f t="shared" si="170"/>
        <v>42546.862233796302</v>
      </c>
      <c r="T1824" s="14">
        <f t="shared" si="171"/>
        <v>42575.958333333328</v>
      </c>
      <c r="U1824">
        <f t="shared" si="172"/>
        <v>30</v>
      </c>
      <c r="V1824">
        <f t="shared" si="173"/>
        <v>2016</v>
      </c>
    </row>
    <row r="1825" spans="1:22" ht="60" x14ac:dyDescent="0.25">
      <c r="A1825">
        <v>1285</v>
      </c>
      <c r="B1825" s="3" t="s">
        <v>1286</v>
      </c>
      <c r="C1825" s="3" t="s">
        <v>5395</v>
      </c>
      <c r="D1825" s="6">
        <v>2000</v>
      </c>
      <c r="E1825" s="8">
        <v>2033</v>
      </c>
      <c r="F1825" t="s">
        <v>8218</v>
      </c>
      <c r="G1825" t="s">
        <v>8224</v>
      </c>
      <c r="H1825" t="s">
        <v>8246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t="s">
        <v>8269</v>
      </c>
      <c r="O1825">
        <f t="shared" si="168"/>
        <v>102</v>
      </c>
      <c r="P1825">
        <f t="shared" si="169"/>
        <v>32.270000000000003</v>
      </c>
      <c r="Q1825" t="s">
        <v>8315</v>
      </c>
      <c r="R1825" t="s">
        <v>8316</v>
      </c>
      <c r="S1825" s="14">
        <f t="shared" si="170"/>
        <v>42160.583043981482</v>
      </c>
      <c r="T1825" s="14">
        <f t="shared" si="171"/>
        <v>42175.583043981482</v>
      </c>
      <c r="U1825">
        <f t="shared" si="172"/>
        <v>15</v>
      </c>
      <c r="V1825">
        <f t="shared" si="173"/>
        <v>2015</v>
      </c>
    </row>
    <row r="1826" spans="1:22" ht="45" x14ac:dyDescent="0.25">
      <c r="A1826">
        <v>407</v>
      </c>
      <c r="B1826" s="3" t="s">
        <v>408</v>
      </c>
      <c r="C1826" s="3" t="s">
        <v>4517</v>
      </c>
      <c r="D1826" s="6">
        <v>2000</v>
      </c>
      <c r="E1826" s="8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8267</v>
      </c>
      <c r="O1826">
        <f t="shared" si="168"/>
        <v>102</v>
      </c>
      <c r="P1826">
        <f t="shared" si="169"/>
        <v>92.32</v>
      </c>
      <c r="Q1826" t="s">
        <v>8318</v>
      </c>
      <c r="R1826" t="s">
        <v>8330</v>
      </c>
      <c r="S1826" s="14">
        <f t="shared" si="170"/>
        <v>40806.870949074073</v>
      </c>
      <c r="T1826" s="14">
        <f t="shared" si="171"/>
        <v>40866.912615740745</v>
      </c>
      <c r="U1826">
        <f t="shared" si="172"/>
        <v>61</v>
      </c>
      <c r="V1826">
        <f t="shared" si="173"/>
        <v>2011</v>
      </c>
    </row>
    <row r="1827" spans="1:22" ht="45" x14ac:dyDescent="0.25">
      <c r="A1827">
        <v>3713</v>
      </c>
      <c r="B1827" s="3" t="s">
        <v>3710</v>
      </c>
      <c r="C1827" s="3" t="s">
        <v>7823</v>
      </c>
      <c r="D1827" s="6">
        <v>2000</v>
      </c>
      <c r="E1827" s="8">
        <v>2030</v>
      </c>
      <c r="F1827" t="s">
        <v>8218</v>
      </c>
      <c r="G1827" t="s">
        <v>8223</v>
      </c>
      <c r="H1827" t="s">
        <v>8245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t="s">
        <v>8269</v>
      </c>
      <c r="O1827">
        <f t="shared" si="168"/>
        <v>102</v>
      </c>
      <c r="P1827">
        <f t="shared" si="169"/>
        <v>106.84</v>
      </c>
      <c r="Q1827" t="s">
        <v>8315</v>
      </c>
      <c r="R1827" t="s">
        <v>8316</v>
      </c>
      <c r="S1827" s="14">
        <f t="shared" si="170"/>
        <v>42505.738032407404</v>
      </c>
      <c r="T1827" s="14">
        <f t="shared" si="171"/>
        <v>42525.738032407404</v>
      </c>
      <c r="U1827">
        <f t="shared" si="172"/>
        <v>20</v>
      </c>
      <c r="V1827">
        <f t="shared" si="173"/>
        <v>2016</v>
      </c>
    </row>
    <row r="1828" spans="1:22" ht="60" x14ac:dyDescent="0.25">
      <c r="A1828">
        <v>3270</v>
      </c>
      <c r="B1828" s="3" t="s">
        <v>3270</v>
      </c>
      <c r="C1828" s="3" t="s">
        <v>7380</v>
      </c>
      <c r="D1828" s="6">
        <v>1800</v>
      </c>
      <c r="E1828" s="8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8269</v>
      </c>
      <c r="O1828">
        <f t="shared" si="168"/>
        <v>102</v>
      </c>
      <c r="P1828">
        <f t="shared" si="169"/>
        <v>61</v>
      </c>
      <c r="Q1828" t="s">
        <v>8315</v>
      </c>
      <c r="R1828" t="s">
        <v>8316</v>
      </c>
      <c r="S1828" s="14">
        <f t="shared" si="170"/>
        <v>42167.533159722225</v>
      </c>
      <c r="T1828" s="14">
        <f t="shared" si="171"/>
        <v>42197.533159722225</v>
      </c>
      <c r="U1828">
        <f t="shared" si="172"/>
        <v>30</v>
      </c>
      <c r="V1828">
        <f t="shared" si="173"/>
        <v>2015</v>
      </c>
    </row>
    <row r="1829" spans="1:22" ht="60" x14ac:dyDescent="0.25">
      <c r="A1829">
        <v>3498</v>
      </c>
      <c r="B1829" s="3" t="s">
        <v>3497</v>
      </c>
      <c r="C1829" s="3" t="s">
        <v>7608</v>
      </c>
      <c r="D1829" s="6">
        <v>1650</v>
      </c>
      <c r="E1829" s="8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8269</v>
      </c>
      <c r="O1829">
        <f t="shared" si="168"/>
        <v>102</v>
      </c>
      <c r="P1829">
        <f t="shared" si="169"/>
        <v>40.24</v>
      </c>
      <c r="Q1829" t="s">
        <v>8315</v>
      </c>
      <c r="R1829" t="s">
        <v>8316</v>
      </c>
      <c r="S1829" s="14">
        <f t="shared" si="170"/>
        <v>42459.15861111111</v>
      </c>
      <c r="T1829" s="14">
        <f t="shared" si="171"/>
        <v>42518.905555555553</v>
      </c>
      <c r="U1829">
        <f t="shared" si="172"/>
        <v>60</v>
      </c>
      <c r="V1829">
        <f t="shared" si="173"/>
        <v>2016</v>
      </c>
    </row>
    <row r="1830" spans="1:22" ht="45" x14ac:dyDescent="0.25">
      <c r="A1830">
        <v>2093</v>
      </c>
      <c r="B1830" s="3" t="s">
        <v>2094</v>
      </c>
      <c r="C1830" s="3" t="s">
        <v>6203</v>
      </c>
      <c r="D1830" s="6">
        <v>1500</v>
      </c>
      <c r="E1830" s="8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8277</v>
      </c>
      <c r="O1830">
        <f t="shared" si="168"/>
        <v>102</v>
      </c>
      <c r="P1830">
        <f t="shared" si="169"/>
        <v>66.83</v>
      </c>
      <c r="Q1830" t="s">
        <v>8312</v>
      </c>
      <c r="R1830" t="s">
        <v>8329</v>
      </c>
      <c r="S1830" s="14">
        <f t="shared" si="170"/>
        <v>41205.854537037041</v>
      </c>
      <c r="T1830" s="14">
        <f t="shared" si="171"/>
        <v>41265.896203703705</v>
      </c>
      <c r="U1830">
        <f t="shared" si="172"/>
        <v>61</v>
      </c>
      <c r="V1830">
        <f t="shared" si="173"/>
        <v>2012</v>
      </c>
    </row>
    <row r="1831" spans="1:22" ht="60" x14ac:dyDescent="0.25">
      <c r="A1831">
        <v>3390</v>
      </c>
      <c r="B1831" s="3" t="s">
        <v>3389</v>
      </c>
      <c r="C1831" s="3" t="s">
        <v>7500</v>
      </c>
      <c r="D1831" s="6">
        <v>1500</v>
      </c>
      <c r="E1831" s="8">
        <v>1536</v>
      </c>
      <c r="F1831" t="s">
        <v>8218</v>
      </c>
      <c r="G1831" t="s">
        <v>8223</v>
      </c>
      <c r="H1831" t="s">
        <v>8245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t="s">
        <v>8269</v>
      </c>
      <c r="O1831">
        <f t="shared" si="168"/>
        <v>102</v>
      </c>
      <c r="P1831">
        <f t="shared" si="169"/>
        <v>69.819999999999993</v>
      </c>
      <c r="Q1831" t="s">
        <v>8315</v>
      </c>
      <c r="R1831" t="s">
        <v>8316</v>
      </c>
      <c r="S1831" s="14">
        <f t="shared" si="170"/>
        <v>41815.774826388886</v>
      </c>
      <c r="T1831" s="14">
        <f t="shared" si="171"/>
        <v>41830.774826388886</v>
      </c>
      <c r="U1831">
        <f t="shared" si="172"/>
        <v>15</v>
      </c>
      <c r="V1831">
        <f t="shared" si="173"/>
        <v>2014</v>
      </c>
    </row>
    <row r="1832" spans="1:22" ht="30" x14ac:dyDescent="0.25">
      <c r="A1832">
        <v>3758</v>
      </c>
      <c r="B1832" s="3" t="s">
        <v>3755</v>
      </c>
      <c r="C1832" s="3" t="s">
        <v>7868</v>
      </c>
      <c r="D1832" s="6">
        <v>1500</v>
      </c>
      <c r="E1832" s="8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8303</v>
      </c>
      <c r="O1832">
        <f t="shared" si="168"/>
        <v>102</v>
      </c>
      <c r="P1832">
        <f t="shared" si="169"/>
        <v>59.04</v>
      </c>
      <c r="Q1832" t="s">
        <v>8315</v>
      </c>
      <c r="R1832" t="s">
        <v>8336</v>
      </c>
      <c r="S1832" s="14">
        <f t="shared" si="170"/>
        <v>41747.471504629626</v>
      </c>
      <c r="T1832" s="14">
        <f t="shared" si="171"/>
        <v>41778.208333333336</v>
      </c>
      <c r="U1832">
        <f t="shared" si="172"/>
        <v>31</v>
      </c>
      <c r="V1832">
        <f t="shared" si="173"/>
        <v>2014</v>
      </c>
    </row>
    <row r="1833" spans="1:22" ht="60" x14ac:dyDescent="0.25">
      <c r="A1833">
        <v>3551</v>
      </c>
      <c r="B1833" s="3" t="s">
        <v>3550</v>
      </c>
      <c r="C1833" s="3" t="s">
        <v>7661</v>
      </c>
      <c r="D1833" s="6">
        <v>1500</v>
      </c>
      <c r="E1833" s="8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8269</v>
      </c>
      <c r="O1833">
        <f t="shared" si="168"/>
        <v>102</v>
      </c>
      <c r="P1833">
        <f t="shared" si="169"/>
        <v>61.1</v>
      </c>
      <c r="Q1833" t="s">
        <v>8315</v>
      </c>
      <c r="R1833" t="s">
        <v>8316</v>
      </c>
      <c r="S1833" s="14">
        <f t="shared" si="170"/>
        <v>41753.515856481477</v>
      </c>
      <c r="T1833" s="14">
        <f t="shared" si="171"/>
        <v>41781.921527777777</v>
      </c>
      <c r="U1833">
        <f t="shared" si="172"/>
        <v>29</v>
      </c>
      <c r="V1833">
        <f t="shared" si="173"/>
        <v>2014</v>
      </c>
    </row>
    <row r="1834" spans="1:22" ht="45" x14ac:dyDescent="0.25">
      <c r="A1834">
        <v>3324</v>
      </c>
      <c r="B1834" s="3" t="s">
        <v>3324</v>
      </c>
      <c r="C1834" s="3" t="s">
        <v>7434</v>
      </c>
      <c r="D1834" s="6">
        <v>1500</v>
      </c>
      <c r="E1834" s="8">
        <v>1525</v>
      </c>
      <c r="F1834" t="s">
        <v>8218</v>
      </c>
      <c r="G1834" t="s">
        <v>8240</v>
      </c>
      <c r="H1834" t="s">
        <v>8248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t="s">
        <v>8269</v>
      </c>
      <c r="O1834">
        <f t="shared" si="168"/>
        <v>102</v>
      </c>
      <c r="P1834">
        <f t="shared" si="169"/>
        <v>152.5</v>
      </c>
      <c r="Q1834" t="s">
        <v>8315</v>
      </c>
      <c r="R1834" t="s">
        <v>8316</v>
      </c>
      <c r="S1834" s="14">
        <f t="shared" si="170"/>
        <v>42512.58321759259</v>
      </c>
      <c r="T1834" s="14">
        <f t="shared" si="171"/>
        <v>42526.58321759259</v>
      </c>
      <c r="U1834">
        <f t="shared" si="172"/>
        <v>14</v>
      </c>
      <c r="V1834">
        <f t="shared" si="173"/>
        <v>2016</v>
      </c>
    </row>
    <row r="1835" spans="1:22" ht="60" x14ac:dyDescent="0.25">
      <c r="A1835">
        <v>415</v>
      </c>
      <c r="B1835" s="3" t="s">
        <v>416</v>
      </c>
      <c r="C1835" s="3" t="s">
        <v>4525</v>
      </c>
      <c r="D1835" s="6">
        <v>1400</v>
      </c>
      <c r="E1835" s="8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8267</v>
      </c>
      <c r="O1835">
        <f t="shared" si="168"/>
        <v>102</v>
      </c>
      <c r="P1835">
        <f t="shared" si="169"/>
        <v>68.099999999999994</v>
      </c>
      <c r="Q1835" t="s">
        <v>8318</v>
      </c>
      <c r="R1835" t="s">
        <v>8330</v>
      </c>
      <c r="S1835" s="14">
        <f t="shared" si="170"/>
        <v>41904.851875</v>
      </c>
      <c r="T1835" s="14">
        <f t="shared" si="171"/>
        <v>41929.5</v>
      </c>
      <c r="U1835">
        <f t="shared" si="172"/>
        <v>25</v>
      </c>
      <c r="V1835">
        <f t="shared" si="173"/>
        <v>2014</v>
      </c>
    </row>
    <row r="1836" spans="1:22" ht="45" x14ac:dyDescent="0.25">
      <c r="A1836">
        <v>1886</v>
      </c>
      <c r="B1836" s="3" t="s">
        <v>1887</v>
      </c>
      <c r="C1836" s="3" t="s">
        <v>5996</v>
      </c>
      <c r="D1836" s="6">
        <v>1200</v>
      </c>
      <c r="E1836" s="8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8277</v>
      </c>
      <c r="O1836">
        <f t="shared" si="168"/>
        <v>102</v>
      </c>
      <c r="P1836">
        <f t="shared" si="169"/>
        <v>42.24</v>
      </c>
      <c r="Q1836" t="s">
        <v>8312</v>
      </c>
      <c r="R1836" t="s">
        <v>8329</v>
      </c>
      <c r="S1836" s="14">
        <f t="shared" si="170"/>
        <v>41925.906689814816</v>
      </c>
      <c r="T1836" s="14">
        <f t="shared" si="171"/>
        <v>41955.94835648148</v>
      </c>
      <c r="U1836">
        <f t="shared" si="172"/>
        <v>31</v>
      </c>
      <c r="V1836">
        <f t="shared" si="173"/>
        <v>2014</v>
      </c>
    </row>
    <row r="1837" spans="1:22" ht="60" x14ac:dyDescent="0.25">
      <c r="A1837">
        <v>3546</v>
      </c>
      <c r="B1837" s="3" t="s">
        <v>3545</v>
      </c>
      <c r="C1837" s="3" t="s">
        <v>7656</v>
      </c>
      <c r="D1837" s="6">
        <v>1100</v>
      </c>
      <c r="E1837" s="8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8269</v>
      </c>
      <c r="O1837">
        <f t="shared" si="168"/>
        <v>102</v>
      </c>
      <c r="P1837">
        <f t="shared" si="169"/>
        <v>59.21</v>
      </c>
      <c r="Q1837" t="s">
        <v>8315</v>
      </c>
      <c r="R1837" t="s">
        <v>8316</v>
      </c>
      <c r="S1837" s="14">
        <f t="shared" si="170"/>
        <v>42073.660694444443</v>
      </c>
      <c r="T1837" s="14">
        <f t="shared" si="171"/>
        <v>42095.165972222225</v>
      </c>
      <c r="U1837">
        <f t="shared" si="172"/>
        <v>22</v>
      </c>
      <c r="V1837">
        <f t="shared" si="173"/>
        <v>2015</v>
      </c>
    </row>
    <row r="1838" spans="1:22" ht="60" x14ac:dyDescent="0.25">
      <c r="A1838">
        <v>1037</v>
      </c>
      <c r="B1838" s="3" t="s">
        <v>1038</v>
      </c>
      <c r="C1838" s="3" t="s">
        <v>5147</v>
      </c>
      <c r="D1838" s="6">
        <v>1000</v>
      </c>
      <c r="E1838" s="8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8278</v>
      </c>
      <c r="O1838">
        <f t="shared" si="168"/>
        <v>102</v>
      </c>
      <c r="P1838">
        <f t="shared" si="169"/>
        <v>48.62</v>
      </c>
      <c r="Q1838" t="s">
        <v>8312</v>
      </c>
      <c r="R1838" t="s">
        <v>8325</v>
      </c>
      <c r="S1838" s="14">
        <f t="shared" si="170"/>
        <v>42119.822476851856</v>
      </c>
      <c r="T1838" s="14">
        <f t="shared" si="171"/>
        <v>42142.208333333328</v>
      </c>
      <c r="U1838">
        <f t="shared" si="172"/>
        <v>23</v>
      </c>
      <c r="V1838">
        <f t="shared" si="173"/>
        <v>2015</v>
      </c>
    </row>
    <row r="1839" spans="1:22" ht="60" x14ac:dyDescent="0.25">
      <c r="A1839">
        <v>3549</v>
      </c>
      <c r="B1839" s="3" t="s">
        <v>3548</v>
      </c>
      <c r="C1839" s="3" t="s">
        <v>7659</v>
      </c>
      <c r="D1839" s="6">
        <v>1000</v>
      </c>
      <c r="E1839" s="8">
        <v>1020</v>
      </c>
      <c r="F1839" t="s">
        <v>8218</v>
      </c>
      <c r="G1839" t="s">
        <v>8224</v>
      </c>
      <c r="H1839" t="s">
        <v>8246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t="s">
        <v>8269</v>
      </c>
      <c r="O1839">
        <f t="shared" si="168"/>
        <v>102</v>
      </c>
      <c r="P1839">
        <f t="shared" si="169"/>
        <v>24.29</v>
      </c>
      <c r="Q1839" t="s">
        <v>8315</v>
      </c>
      <c r="R1839" t="s">
        <v>8316</v>
      </c>
      <c r="S1839" s="14">
        <f t="shared" si="170"/>
        <v>42223.394363425927</v>
      </c>
      <c r="T1839" s="14">
        <f t="shared" si="171"/>
        <v>42251.394363425927</v>
      </c>
      <c r="U1839">
        <f t="shared" si="172"/>
        <v>28</v>
      </c>
      <c r="V1839">
        <f t="shared" si="173"/>
        <v>2015</v>
      </c>
    </row>
    <row r="1840" spans="1:22" ht="60" x14ac:dyDescent="0.25">
      <c r="A1840">
        <v>2208</v>
      </c>
      <c r="B1840" s="3" t="s">
        <v>2209</v>
      </c>
      <c r="C1840" s="3" t="s">
        <v>6318</v>
      </c>
      <c r="D1840" s="6">
        <v>1000</v>
      </c>
      <c r="E1840" s="8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8278</v>
      </c>
      <c r="O1840">
        <f t="shared" si="168"/>
        <v>102</v>
      </c>
      <c r="P1840">
        <f t="shared" si="169"/>
        <v>42.33</v>
      </c>
      <c r="Q1840" t="s">
        <v>8312</v>
      </c>
      <c r="R1840" t="s">
        <v>8325</v>
      </c>
      <c r="S1840" s="14">
        <f t="shared" si="170"/>
        <v>40946.882245370369</v>
      </c>
      <c r="T1840" s="14">
        <f t="shared" si="171"/>
        <v>41006.166666666664</v>
      </c>
      <c r="U1840">
        <f t="shared" si="172"/>
        <v>60</v>
      </c>
      <c r="V1840">
        <f t="shared" si="173"/>
        <v>2012</v>
      </c>
    </row>
    <row r="1841" spans="1:22" ht="60" x14ac:dyDescent="0.25">
      <c r="A1841">
        <v>1613</v>
      </c>
      <c r="B1841" s="3" t="s">
        <v>1614</v>
      </c>
      <c r="C1841" s="3" t="s">
        <v>5723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8274</v>
      </c>
      <c r="O1841">
        <f t="shared" si="168"/>
        <v>102</v>
      </c>
      <c r="P1841">
        <f t="shared" si="169"/>
        <v>39.04</v>
      </c>
      <c r="Q1841" t="s">
        <v>8312</v>
      </c>
      <c r="R1841" t="s">
        <v>8313</v>
      </c>
      <c r="S1841" s="14">
        <f t="shared" si="170"/>
        <v>41082.069467592592</v>
      </c>
      <c r="T1841" s="14">
        <f t="shared" si="171"/>
        <v>41112.069467592592</v>
      </c>
      <c r="U1841">
        <f t="shared" si="172"/>
        <v>30</v>
      </c>
      <c r="V1841">
        <f t="shared" si="173"/>
        <v>2012</v>
      </c>
    </row>
    <row r="1842" spans="1:22" ht="45" x14ac:dyDescent="0.25">
      <c r="A1842">
        <v>2219</v>
      </c>
      <c r="B1842" s="3" t="s">
        <v>2220</v>
      </c>
      <c r="C1842" s="3" t="s">
        <v>6329</v>
      </c>
      <c r="D1842" s="6">
        <v>1000</v>
      </c>
      <c r="E1842" s="8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8278</v>
      </c>
      <c r="O1842">
        <f t="shared" si="168"/>
        <v>102</v>
      </c>
      <c r="P1842">
        <f t="shared" si="169"/>
        <v>53.42</v>
      </c>
      <c r="Q1842" t="s">
        <v>8312</v>
      </c>
      <c r="R1842" t="s">
        <v>8325</v>
      </c>
      <c r="S1842" s="14">
        <f t="shared" si="170"/>
        <v>42205.718888888892</v>
      </c>
      <c r="T1842" s="14">
        <f t="shared" si="171"/>
        <v>42235.718888888892</v>
      </c>
      <c r="U1842">
        <f t="shared" si="172"/>
        <v>30</v>
      </c>
      <c r="V1842">
        <f t="shared" si="173"/>
        <v>2015</v>
      </c>
    </row>
    <row r="1843" spans="1:22" ht="60" x14ac:dyDescent="0.25">
      <c r="A1843">
        <v>1853</v>
      </c>
      <c r="B1843" s="3" t="s">
        <v>1854</v>
      </c>
      <c r="C1843" s="3" t="s">
        <v>5963</v>
      </c>
      <c r="D1843" s="6">
        <v>800</v>
      </c>
      <c r="E1843" s="8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8274</v>
      </c>
      <c r="O1843">
        <f t="shared" si="168"/>
        <v>102</v>
      </c>
      <c r="P1843">
        <f t="shared" si="169"/>
        <v>58.21</v>
      </c>
      <c r="Q1843" t="s">
        <v>8312</v>
      </c>
      <c r="R1843" t="s">
        <v>8313</v>
      </c>
      <c r="S1843" s="14">
        <f t="shared" si="170"/>
        <v>41177.060381944444</v>
      </c>
      <c r="T1843" s="14">
        <f t="shared" si="171"/>
        <v>41227.102048611108</v>
      </c>
      <c r="U1843">
        <f t="shared" si="172"/>
        <v>51</v>
      </c>
      <c r="V1843">
        <f t="shared" si="173"/>
        <v>2012</v>
      </c>
    </row>
    <row r="1844" spans="1:22" ht="45" x14ac:dyDescent="0.25">
      <c r="A1844">
        <v>2096</v>
      </c>
      <c r="B1844" s="3" t="s">
        <v>2097</v>
      </c>
      <c r="C1844" s="3" t="s">
        <v>6206</v>
      </c>
      <c r="D1844" s="6">
        <v>600</v>
      </c>
      <c r="E1844" s="8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8277</v>
      </c>
      <c r="O1844">
        <f t="shared" si="168"/>
        <v>102</v>
      </c>
      <c r="P1844">
        <f t="shared" si="169"/>
        <v>43.57</v>
      </c>
      <c r="Q1844" t="s">
        <v>8312</v>
      </c>
      <c r="R1844" t="s">
        <v>8329</v>
      </c>
      <c r="S1844" s="14">
        <f t="shared" si="170"/>
        <v>41192.758506944447</v>
      </c>
      <c r="T1844" s="14">
        <f t="shared" si="171"/>
        <v>41208.165972222225</v>
      </c>
      <c r="U1844">
        <f t="shared" si="172"/>
        <v>16</v>
      </c>
      <c r="V1844">
        <f t="shared" si="173"/>
        <v>2012</v>
      </c>
    </row>
    <row r="1845" spans="1:22" ht="45" x14ac:dyDescent="0.25">
      <c r="A1845">
        <v>2638</v>
      </c>
      <c r="B1845" s="3" t="s">
        <v>2638</v>
      </c>
      <c r="C1845" s="3" t="s">
        <v>6748</v>
      </c>
      <c r="D1845" s="6">
        <v>347</v>
      </c>
      <c r="E1845" s="8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8299</v>
      </c>
      <c r="O1845">
        <f t="shared" si="168"/>
        <v>102</v>
      </c>
      <c r="P1845">
        <f t="shared" si="169"/>
        <v>25.21</v>
      </c>
      <c r="Q1845" t="s">
        <v>8308</v>
      </c>
      <c r="R1845" t="s">
        <v>8317</v>
      </c>
      <c r="S1845" s="14">
        <f t="shared" si="170"/>
        <v>41989.913136574076</v>
      </c>
      <c r="T1845" s="14">
        <f t="shared" si="171"/>
        <v>42019.913136574076</v>
      </c>
      <c r="U1845">
        <f t="shared" si="172"/>
        <v>30</v>
      </c>
      <c r="V1845">
        <f t="shared" si="173"/>
        <v>2014</v>
      </c>
    </row>
    <row r="1846" spans="1:22" ht="60" x14ac:dyDescent="0.25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68"/>
        <v>101</v>
      </c>
      <c r="P1846">
        <f t="shared" si="169"/>
        <v>1008.24</v>
      </c>
      <c r="Q1846" t="s">
        <v>8315</v>
      </c>
      <c r="R1846" t="s">
        <v>8316</v>
      </c>
      <c r="S1846" s="14">
        <f t="shared" si="170"/>
        <v>42116.710752314815</v>
      </c>
      <c r="T1846" s="14">
        <f t="shared" si="171"/>
        <v>42146.710752314815</v>
      </c>
      <c r="U1846">
        <f t="shared" si="172"/>
        <v>30</v>
      </c>
      <c r="V1846">
        <f t="shared" si="173"/>
        <v>2015</v>
      </c>
    </row>
    <row r="1847" spans="1:22" ht="60" x14ac:dyDescent="0.25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68"/>
        <v>101</v>
      </c>
      <c r="P1847">
        <f t="shared" si="169"/>
        <v>589.95000000000005</v>
      </c>
      <c r="Q1847" t="s">
        <v>8318</v>
      </c>
      <c r="R1847" t="s">
        <v>8330</v>
      </c>
      <c r="S1847" s="14">
        <f t="shared" si="170"/>
        <v>40870.774409722224</v>
      </c>
      <c r="T1847" s="14">
        <f t="shared" si="171"/>
        <v>40915.774409722224</v>
      </c>
      <c r="U1847">
        <f t="shared" si="172"/>
        <v>45</v>
      </c>
      <c r="V1847">
        <f t="shared" si="173"/>
        <v>2011</v>
      </c>
    </row>
    <row r="1848" spans="1:22" ht="60" x14ac:dyDescent="0.25">
      <c r="A1848">
        <v>1681</v>
      </c>
      <c r="B1848" s="3" t="s">
        <v>1682</v>
      </c>
      <c r="C1848" s="3" t="s">
        <v>5791</v>
      </c>
      <c r="D1848" s="6">
        <v>65000</v>
      </c>
      <c r="E1848" s="8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8291</v>
      </c>
      <c r="O1848">
        <f t="shared" si="168"/>
        <v>101</v>
      </c>
      <c r="P1848">
        <f t="shared" si="169"/>
        <v>74.58</v>
      </c>
      <c r="Q1848" t="s">
        <v>8312</v>
      </c>
      <c r="R1848" t="s">
        <v>8337</v>
      </c>
      <c r="S1848" s="14">
        <f t="shared" si="170"/>
        <v>42774.121342592596</v>
      </c>
      <c r="T1848" s="14">
        <f t="shared" si="171"/>
        <v>42823.083333333328</v>
      </c>
      <c r="U1848">
        <f t="shared" si="172"/>
        <v>49</v>
      </c>
      <c r="V1848">
        <f t="shared" si="173"/>
        <v>2017</v>
      </c>
    </row>
    <row r="1849" spans="1:22" ht="60" x14ac:dyDescent="0.25">
      <c r="A1849">
        <v>2308</v>
      </c>
      <c r="B1849" s="3" t="s">
        <v>2309</v>
      </c>
      <c r="C1849" s="3" t="s">
        <v>6418</v>
      </c>
      <c r="D1849" s="6">
        <v>50000</v>
      </c>
      <c r="E1849" s="8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8277</v>
      </c>
      <c r="O1849">
        <f t="shared" si="168"/>
        <v>101</v>
      </c>
      <c r="P1849">
        <f t="shared" si="169"/>
        <v>82.5</v>
      </c>
      <c r="Q1849" t="s">
        <v>8312</v>
      </c>
      <c r="R1849" t="s">
        <v>8329</v>
      </c>
      <c r="S1849" s="14">
        <f t="shared" si="170"/>
        <v>41851.962916666671</v>
      </c>
      <c r="T1849" s="14">
        <f t="shared" si="171"/>
        <v>41880.041666666664</v>
      </c>
      <c r="U1849">
        <f t="shared" si="172"/>
        <v>29</v>
      </c>
      <c r="V1849">
        <f t="shared" si="173"/>
        <v>2014</v>
      </c>
    </row>
    <row r="1850" spans="1:22" ht="45" x14ac:dyDescent="0.25">
      <c r="A1850">
        <v>2116</v>
      </c>
      <c r="B1850" s="3" t="s">
        <v>2117</v>
      </c>
      <c r="C1850" s="3" t="s">
        <v>6226</v>
      </c>
      <c r="D1850" s="6">
        <v>48000</v>
      </c>
      <c r="E1850" s="8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8277</v>
      </c>
      <c r="O1850">
        <f t="shared" si="168"/>
        <v>101</v>
      </c>
      <c r="P1850">
        <f t="shared" si="169"/>
        <v>526.46</v>
      </c>
      <c r="Q1850" t="s">
        <v>8312</v>
      </c>
      <c r="R1850" t="s">
        <v>8329</v>
      </c>
      <c r="S1850" s="14">
        <f t="shared" si="170"/>
        <v>41136.777812500004</v>
      </c>
      <c r="T1850" s="14">
        <f t="shared" si="171"/>
        <v>41184.777812500004</v>
      </c>
      <c r="U1850">
        <f t="shared" si="172"/>
        <v>48</v>
      </c>
      <c r="V1850">
        <f t="shared" si="173"/>
        <v>2012</v>
      </c>
    </row>
    <row r="1851" spans="1:22" ht="45" x14ac:dyDescent="0.25">
      <c r="A1851">
        <v>282</v>
      </c>
      <c r="B1851" s="3" t="s">
        <v>283</v>
      </c>
      <c r="C1851" s="3" t="s">
        <v>4392</v>
      </c>
      <c r="D1851" s="6">
        <v>45000</v>
      </c>
      <c r="E1851" s="8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8267</v>
      </c>
      <c r="O1851">
        <f t="shared" si="168"/>
        <v>101</v>
      </c>
      <c r="P1851">
        <f t="shared" si="169"/>
        <v>254.39</v>
      </c>
      <c r="Q1851" t="s">
        <v>8318</v>
      </c>
      <c r="R1851" t="s">
        <v>8330</v>
      </c>
      <c r="S1851" s="14">
        <f t="shared" si="170"/>
        <v>40194.920046296298</v>
      </c>
      <c r="T1851" s="14">
        <f t="shared" si="171"/>
        <v>40231.916666666664</v>
      </c>
      <c r="U1851">
        <f t="shared" si="172"/>
        <v>37</v>
      </c>
      <c r="V1851">
        <f t="shared" si="173"/>
        <v>2010</v>
      </c>
    </row>
    <row r="1852" spans="1:22" ht="45" x14ac:dyDescent="0.25">
      <c r="A1852">
        <v>366</v>
      </c>
      <c r="B1852" s="3" t="s">
        <v>367</v>
      </c>
      <c r="C1852" s="3" t="s">
        <v>4476</v>
      </c>
      <c r="D1852" s="6">
        <v>38000</v>
      </c>
      <c r="E1852" s="8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8267</v>
      </c>
      <c r="O1852">
        <f t="shared" si="168"/>
        <v>101</v>
      </c>
      <c r="P1852">
        <f t="shared" si="169"/>
        <v>287.31</v>
      </c>
      <c r="Q1852" t="s">
        <v>8318</v>
      </c>
      <c r="R1852" t="s">
        <v>8330</v>
      </c>
      <c r="S1852" s="14">
        <f t="shared" si="170"/>
        <v>41019.793032407404</v>
      </c>
      <c r="T1852" s="14">
        <f t="shared" si="171"/>
        <v>41049.793032407404</v>
      </c>
      <c r="U1852">
        <f t="shared" si="172"/>
        <v>30</v>
      </c>
      <c r="V1852">
        <f t="shared" si="173"/>
        <v>2012</v>
      </c>
    </row>
    <row r="1853" spans="1:22" ht="45" x14ac:dyDescent="0.25">
      <c r="A1853">
        <v>2454</v>
      </c>
      <c r="B1853" s="3" t="s">
        <v>2455</v>
      </c>
      <c r="C1853" s="3" t="s">
        <v>6564</v>
      </c>
      <c r="D1853" s="6">
        <v>35000</v>
      </c>
      <c r="E1853" s="8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8296</v>
      </c>
      <c r="O1853">
        <f t="shared" si="168"/>
        <v>101</v>
      </c>
      <c r="P1853">
        <f t="shared" si="169"/>
        <v>271.51</v>
      </c>
      <c r="Q1853" t="s">
        <v>8326</v>
      </c>
      <c r="R1853" t="s">
        <v>8327</v>
      </c>
      <c r="S1853" s="14">
        <f t="shared" si="170"/>
        <v>42770.201481481476</v>
      </c>
      <c r="T1853" s="14">
        <f t="shared" si="171"/>
        <v>42805.201481481476</v>
      </c>
      <c r="U1853">
        <f t="shared" si="172"/>
        <v>35</v>
      </c>
      <c r="V1853">
        <f t="shared" si="173"/>
        <v>2017</v>
      </c>
    </row>
    <row r="1854" spans="1:22" ht="30" x14ac:dyDescent="0.25">
      <c r="A1854">
        <v>3237</v>
      </c>
      <c r="B1854" s="3" t="s">
        <v>3237</v>
      </c>
      <c r="C1854" s="3" t="s">
        <v>7347</v>
      </c>
      <c r="D1854" s="6">
        <v>35000</v>
      </c>
      <c r="E1854" s="8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8269</v>
      </c>
      <c r="O1854">
        <f t="shared" si="168"/>
        <v>101</v>
      </c>
      <c r="P1854">
        <f t="shared" si="169"/>
        <v>131.13999999999999</v>
      </c>
      <c r="Q1854" t="s">
        <v>8315</v>
      </c>
      <c r="R1854" t="s">
        <v>8316</v>
      </c>
      <c r="S1854" s="14">
        <f t="shared" si="170"/>
        <v>42252.474351851852</v>
      </c>
      <c r="T1854" s="14">
        <f t="shared" si="171"/>
        <v>42276.165972222225</v>
      </c>
      <c r="U1854">
        <f t="shared" si="172"/>
        <v>24</v>
      </c>
      <c r="V1854">
        <f t="shared" si="173"/>
        <v>2015</v>
      </c>
    </row>
    <row r="1855" spans="1:22" ht="60" x14ac:dyDescent="0.25">
      <c r="A1855">
        <v>411</v>
      </c>
      <c r="B1855" s="3" t="s">
        <v>412</v>
      </c>
      <c r="C1855" s="3" t="s">
        <v>4521</v>
      </c>
      <c r="D1855" s="6">
        <v>30000</v>
      </c>
      <c r="E1855" s="8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f t="shared" si="168"/>
        <v>101</v>
      </c>
      <c r="P1855">
        <f t="shared" si="169"/>
        <v>125.79</v>
      </c>
      <c r="Q1855" t="s">
        <v>8318</v>
      </c>
      <c r="R1855" t="s">
        <v>8330</v>
      </c>
      <c r="S1855" s="14">
        <f t="shared" si="170"/>
        <v>41598.17597222222</v>
      </c>
      <c r="T1855" s="14">
        <f t="shared" si="171"/>
        <v>41630.208333333336</v>
      </c>
      <c r="U1855">
        <f t="shared" si="172"/>
        <v>33</v>
      </c>
      <c r="V1855">
        <f t="shared" si="173"/>
        <v>2013</v>
      </c>
    </row>
    <row r="1856" spans="1:22" ht="45" x14ac:dyDescent="0.25">
      <c r="A1856">
        <v>317</v>
      </c>
      <c r="B1856" s="3" t="s">
        <v>318</v>
      </c>
      <c r="C1856" s="3" t="s">
        <v>4427</v>
      </c>
      <c r="D1856" s="6">
        <v>30000</v>
      </c>
      <c r="E1856" s="8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8267</v>
      </c>
      <c r="O1856">
        <f t="shared" si="168"/>
        <v>101</v>
      </c>
      <c r="P1856">
        <f t="shared" si="169"/>
        <v>95.7</v>
      </c>
      <c r="Q1856" t="s">
        <v>8318</v>
      </c>
      <c r="R1856" t="s">
        <v>8330</v>
      </c>
      <c r="S1856" s="14">
        <f t="shared" si="170"/>
        <v>41589.676886574074</v>
      </c>
      <c r="T1856" s="14">
        <f t="shared" si="171"/>
        <v>41619.676886574074</v>
      </c>
      <c r="U1856">
        <f t="shared" si="172"/>
        <v>30</v>
      </c>
      <c r="V1856">
        <f t="shared" si="173"/>
        <v>2013</v>
      </c>
    </row>
    <row r="1857" spans="1:22" ht="60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68"/>
        <v>101</v>
      </c>
      <c r="P1857">
        <f t="shared" si="169"/>
        <v>201.22</v>
      </c>
      <c r="Q1857" t="s">
        <v>8318</v>
      </c>
      <c r="R1857" t="s">
        <v>8330</v>
      </c>
      <c r="S1857" s="14">
        <f t="shared" si="170"/>
        <v>41719.667986111112</v>
      </c>
      <c r="T1857" s="14">
        <f t="shared" si="171"/>
        <v>41749.667986111112</v>
      </c>
      <c r="U1857">
        <f t="shared" si="172"/>
        <v>30</v>
      </c>
      <c r="V1857">
        <f t="shared" si="173"/>
        <v>2014</v>
      </c>
    </row>
    <row r="1858" spans="1:22" ht="45" x14ac:dyDescent="0.25">
      <c r="A1858">
        <v>315</v>
      </c>
      <c r="B1858" s="3" t="s">
        <v>316</v>
      </c>
      <c r="C1858" s="3" t="s">
        <v>4425</v>
      </c>
      <c r="D1858" s="6">
        <v>25000</v>
      </c>
      <c r="E1858" s="8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8267</v>
      </c>
      <c r="O1858">
        <f t="shared" ref="O1858:O1921" si="174">ROUND(E1858/D1858*100,0)</f>
        <v>101</v>
      </c>
      <c r="P1858">
        <f t="shared" si="169"/>
        <v>200.89</v>
      </c>
      <c r="Q1858" t="s">
        <v>8318</v>
      </c>
      <c r="R1858" t="s">
        <v>8330</v>
      </c>
      <c r="S1858" s="14">
        <f t="shared" si="170"/>
        <v>41113.77238425926</v>
      </c>
      <c r="T1858" s="14">
        <f t="shared" si="171"/>
        <v>41143.77238425926</v>
      </c>
      <c r="U1858">
        <f t="shared" si="172"/>
        <v>30</v>
      </c>
      <c r="V1858">
        <f t="shared" si="173"/>
        <v>2012</v>
      </c>
    </row>
    <row r="1859" spans="1:22" ht="60" x14ac:dyDescent="0.25">
      <c r="A1859">
        <v>651</v>
      </c>
      <c r="B1859" s="3" t="s">
        <v>652</v>
      </c>
      <c r="C1859" s="3" t="s">
        <v>4761</v>
      </c>
      <c r="D1859" s="6">
        <v>25000</v>
      </c>
      <c r="E1859" s="8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>
        <f t="shared" si="174"/>
        <v>101</v>
      </c>
      <c r="P1859">
        <f t="shared" ref="P1859:P1922" si="175">IFERROR(ROUND(E1859/L1859,2),0)</f>
        <v>239.35</v>
      </c>
      <c r="Q1859" t="s">
        <v>8308</v>
      </c>
      <c r="R1859" t="s">
        <v>8314</v>
      </c>
      <c r="S1859" s="14">
        <f t="shared" ref="S1859:S1922" si="176">+(((J1859/60)/60)/24)+DATE(1970,1,1)</f>
        <v>41956.017488425925</v>
      </c>
      <c r="T1859" s="14">
        <f t="shared" ref="T1859:T1922" si="177">+(((I1859/60)/60)/24)+DATE(1970,1,1)</f>
        <v>41986.017488425925</v>
      </c>
      <c r="U1859">
        <f t="shared" ref="U1859:U1922" si="178">CEILING(T1859-S1859,1)</f>
        <v>30</v>
      </c>
      <c r="V1859">
        <f t="shared" ref="V1859:V1922" si="179">YEAR(S1859)</f>
        <v>2014</v>
      </c>
    </row>
    <row r="1860" spans="1:22" ht="60" x14ac:dyDescent="0.25">
      <c r="A1860">
        <v>418</v>
      </c>
      <c r="B1860" s="3" t="s">
        <v>419</v>
      </c>
      <c r="C1860" s="3" t="s">
        <v>4528</v>
      </c>
      <c r="D1860" s="6">
        <v>22400</v>
      </c>
      <c r="E1860" s="8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8267</v>
      </c>
      <c r="O1860">
        <f t="shared" si="174"/>
        <v>101</v>
      </c>
      <c r="P1860">
        <f t="shared" si="175"/>
        <v>216.75</v>
      </c>
      <c r="Q1860" t="s">
        <v>8318</v>
      </c>
      <c r="R1860" t="s">
        <v>8330</v>
      </c>
      <c r="S1860" s="14">
        <f t="shared" si="176"/>
        <v>42178.282372685186</v>
      </c>
      <c r="T1860" s="14">
        <f t="shared" si="177"/>
        <v>42208.282372685186</v>
      </c>
      <c r="U1860">
        <f t="shared" si="178"/>
        <v>30</v>
      </c>
      <c r="V1860">
        <f t="shared" si="179"/>
        <v>2015</v>
      </c>
    </row>
    <row r="1861" spans="1:22" ht="60" x14ac:dyDescent="0.25">
      <c r="A1861">
        <v>1502</v>
      </c>
      <c r="B1861" s="3" t="s">
        <v>1503</v>
      </c>
      <c r="C1861" s="3" t="s">
        <v>5612</v>
      </c>
      <c r="D1861" s="6">
        <v>22000</v>
      </c>
      <c r="E1861" s="8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8283</v>
      </c>
      <c r="O1861">
        <f t="shared" si="174"/>
        <v>101</v>
      </c>
      <c r="P1861">
        <f t="shared" si="175"/>
        <v>67.84</v>
      </c>
      <c r="Q1861" t="s">
        <v>8323</v>
      </c>
      <c r="R1861" t="s">
        <v>8324</v>
      </c>
      <c r="S1861" s="14">
        <f t="shared" si="176"/>
        <v>42426.542592592596</v>
      </c>
      <c r="T1861" s="14">
        <f t="shared" si="177"/>
        <v>42454.916666666672</v>
      </c>
      <c r="U1861">
        <f t="shared" si="178"/>
        <v>29</v>
      </c>
      <c r="V1861">
        <f t="shared" si="179"/>
        <v>2016</v>
      </c>
    </row>
    <row r="1862" spans="1:22" ht="45" x14ac:dyDescent="0.25">
      <c r="A1862">
        <v>1351</v>
      </c>
      <c r="B1862" s="3" t="s">
        <v>1352</v>
      </c>
      <c r="C1862" s="3" t="s">
        <v>5461</v>
      </c>
      <c r="D1862" s="6">
        <v>20000</v>
      </c>
      <c r="E1862" s="8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8272</v>
      </c>
      <c r="O1862">
        <f t="shared" si="174"/>
        <v>101</v>
      </c>
      <c r="P1862">
        <f t="shared" si="175"/>
        <v>168.78</v>
      </c>
      <c r="Q1862" t="s">
        <v>8321</v>
      </c>
      <c r="R1862" t="s">
        <v>8331</v>
      </c>
      <c r="S1862" s="14">
        <f t="shared" si="176"/>
        <v>42382.74009259259</v>
      </c>
      <c r="T1862" s="14">
        <f t="shared" si="177"/>
        <v>42412.74009259259</v>
      </c>
      <c r="U1862">
        <f t="shared" si="178"/>
        <v>30</v>
      </c>
      <c r="V1862">
        <f t="shared" si="179"/>
        <v>2016</v>
      </c>
    </row>
    <row r="1863" spans="1:22" ht="60" x14ac:dyDescent="0.25">
      <c r="A1863">
        <v>297</v>
      </c>
      <c r="B1863" s="3" t="s">
        <v>298</v>
      </c>
      <c r="C1863" s="3" t="s">
        <v>4407</v>
      </c>
      <c r="D1863" s="6">
        <v>20000</v>
      </c>
      <c r="E1863" s="8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8267</v>
      </c>
      <c r="O1863">
        <f t="shared" si="174"/>
        <v>101</v>
      </c>
      <c r="P1863">
        <f t="shared" si="175"/>
        <v>141.75</v>
      </c>
      <c r="Q1863" t="s">
        <v>8318</v>
      </c>
      <c r="R1863" t="s">
        <v>8330</v>
      </c>
      <c r="S1863" s="14">
        <f t="shared" si="176"/>
        <v>42089.72802083334</v>
      </c>
      <c r="T1863" s="14">
        <f t="shared" si="177"/>
        <v>42125.165972222225</v>
      </c>
      <c r="U1863">
        <f t="shared" si="178"/>
        <v>36</v>
      </c>
      <c r="V1863">
        <f t="shared" si="179"/>
        <v>2015</v>
      </c>
    </row>
    <row r="1864" spans="1:22" ht="45" x14ac:dyDescent="0.25">
      <c r="A1864">
        <v>391</v>
      </c>
      <c r="B1864" s="3" t="s">
        <v>392</v>
      </c>
      <c r="C1864" s="3" t="s">
        <v>4501</v>
      </c>
      <c r="D1864" s="6">
        <v>20000</v>
      </c>
      <c r="E1864" s="8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8267</v>
      </c>
      <c r="O1864">
        <f t="shared" si="174"/>
        <v>101</v>
      </c>
      <c r="P1864">
        <f t="shared" si="175"/>
        <v>104.26</v>
      </c>
      <c r="Q1864" t="s">
        <v>8318</v>
      </c>
      <c r="R1864" t="s">
        <v>8330</v>
      </c>
      <c r="S1864" s="14">
        <f t="shared" si="176"/>
        <v>40865.042256944449</v>
      </c>
      <c r="T1864" s="14">
        <f t="shared" si="177"/>
        <v>40895.040972222225</v>
      </c>
      <c r="U1864">
        <f t="shared" si="178"/>
        <v>30</v>
      </c>
      <c r="V1864">
        <f t="shared" si="179"/>
        <v>2011</v>
      </c>
    </row>
    <row r="1865" spans="1:22" ht="60" x14ac:dyDescent="0.25">
      <c r="A1865">
        <v>3236</v>
      </c>
      <c r="B1865" s="3" t="s">
        <v>3236</v>
      </c>
      <c r="C1865" s="3" t="s">
        <v>7346</v>
      </c>
      <c r="D1865" s="6">
        <v>20000</v>
      </c>
      <c r="E1865" s="8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8269</v>
      </c>
      <c r="O1865">
        <f t="shared" si="174"/>
        <v>101</v>
      </c>
      <c r="P1865">
        <f t="shared" si="175"/>
        <v>182.91</v>
      </c>
      <c r="Q1865" t="s">
        <v>8315</v>
      </c>
      <c r="R1865" t="s">
        <v>8316</v>
      </c>
      <c r="S1865" s="14">
        <f t="shared" si="176"/>
        <v>42702.917048611111</v>
      </c>
      <c r="T1865" s="14">
        <f t="shared" si="177"/>
        <v>42732.917048611111</v>
      </c>
      <c r="U1865">
        <f t="shared" si="178"/>
        <v>30</v>
      </c>
      <c r="V1865">
        <f t="shared" si="179"/>
        <v>2016</v>
      </c>
    </row>
    <row r="1866" spans="1:22" ht="45" x14ac:dyDescent="0.25">
      <c r="A1866">
        <v>1529</v>
      </c>
      <c r="B1866" s="3" t="s">
        <v>1530</v>
      </c>
      <c r="C1866" s="3" t="s">
        <v>5639</v>
      </c>
      <c r="D1866" s="6">
        <v>19000</v>
      </c>
      <c r="E1866" s="8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8283</v>
      </c>
      <c r="O1866">
        <f t="shared" si="174"/>
        <v>101</v>
      </c>
      <c r="P1866">
        <f t="shared" si="175"/>
        <v>135.66999999999999</v>
      </c>
      <c r="Q1866" t="s">
        <v>8323</v>
      </c>
      <c r="R1866" t="s">
        <v>8324</v>
      </c>
      <c r="S1866" s="14">
        <f t="shared" si="176"/>
        <v>42052.628703703704</v>
      </c>
      <c r="T1866" s="14">
        <f t="shared" si="177"/>
        <v>42082.587037037039</v>
      </c>
      <c r="U1866">
        <f t="shared" si="178"/>
        <v>30</v>
      </c>
      <c r="V1866">
        <f t="shared" si="179"/>
        <v>2015</v>
      </c>
    </row>
    <row r="1867" spans="1:22" ht="60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74"/>
        <v>101</v>
      </c>
      <c r="P1867">
        <f t="shared" si="175"/>
        <v>90.62</v>
      </c>
      <c r="Q1867" t="s">
        <v>8318</v>
      </c>
      <c r="R1867" t="s">
        <v>8330</v>
      </c>
      <c r="S1867" s="14">
        <f t="shared" si="176"/>
        <v>40763.717256944445</v>
      </c>
      <c r="T1867" s="14">
        <f t="shared" si="177"/>
        <v>40794.125</v>
      </c>
      <c r="U1867">
        <f t="shared" si="178"/>
        <v>31</v>
      </c>
      <c r="V1867">
        <f t="shared" si="179"/>
        <v>2011</v>
      </c>
    </row>
    <row r="1868" spans="1:22" ht="60" x14ac:dyDescent="0.25">
      <c r="A1868">
        <v>2305</v>
      </c>
      <c r="B1868" s="3" t="s">
        <v>2306</v>
      </c>
      <c r="C1868" s="3" t="s">
        <v>6415</v>
      </c>
      <c r="D1868" s="6">
        <v>18000</v>
      </c>
      <c r="E1868" s="8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8277</v>
      </c>
      <c r="O1868">
        <f t="shared" si="174"/>
        <v>101</v>
      </c>
      <c r="P1868">
        <f t="shared" si="175"/>
        <v>109.11</v>
      </c>
      <c r="Q1868" t="s">
        <v>8312</v>
      </c>
      <c r="R1868" t="s">
        <v>8329</v>
      </c>
      <c r="S1868" s="14">
        <f t="shared" si="176"/>
        <v>41834.695277777777</v>
      </c>
      <c r="T1868" s="14">
        <f t="shared" si="177"/>
        <v>41859.75</v>
      </c>
      <c r="U1868">
        <f t="shared" si="178"/>
        <v>26</v>
      </c>
      <c r="V1868">
        <f t="shared" si="179"/>
        <v>2014</v>
      </c>
    </row>
    <row r="1869" spans="1:22" ht="60" x14ac:dyDescent="0.25">
      <c r="A1869">
        <v>1510</v>
      </c>
      <c r="B1869" s="3" t="s">
        <v>1511</v>
      </c>
      <c r="C1869" s="3" t="s">
        <v>5620</v>
      </c>
      <c r="D1869" s="6">
        <v>16000</v>
      </c>
      <c r="E1869" s="8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8283</v>
      </c>
      <c r="O1869">
        <f t="shared" si="174"/>
        <v>101</v>
      </c>
      <c r="P1869">
        <f t="shared" si="175"/>
        <v>39.92</v>
      </c>
      <c r="Q1869" t="s">
        <v>8323</v>
      </c>
      <c r="R1869" t="s">
        <v>8324</v>
      </c>
      <c r="S1869" s="14">
        <f t="shared" si="176"/>
        <v>41809.385162037033</v>
      </c>
      <c r="T1869" s="14">
        <f t="shared" si="177"/>
        <v>41839.385162037033</v>
      </c>
      <c r="U1869">
        <f t="shared" si="178"/>
        <v>30</v>
      </c>
      <c r="V1869">
        <f t="shared" si="179"/>
        <v>2014</v>
      </c>
    </row>
    <row r="1870" spans="1:22" ht="45" x14ac:dyDescent="0.25">
      <c r="A1870">
        <v>3274</v>
      </c>
      <c r="B1870" s="3" t="s">
        <v>3274</v>
      </c>
      <c r="C1870" s="3" t="s">
        <v>7384</v>
      </c>
      <c r="D1870" s="6">
        <v>15500</v>
      </c>
      <c r="E1870" s="8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8269</v>
      </c>
      <c r="O1870">
        <f t="shared" si="174"/>
        <v>101</v>
      </c>
      <c r="P1870">
        <f t="shared" si="175"/>
        <v>54.91</v>
      </c>
      <c r="Q1870" t="s">
        <v>8315</v>
      </c>
      <c r="R1870" t="s">
        <v>8316</v>
      </c>
      <c r="S1870" s="14">
        <f t="shared" si="176"/>
        <v>42400.704537037032</v>
      </c>
      <c r="T1870" s="14">
        <f t="shared" si="177"/>
        <v>42444.875</v>
      </c>
      <c r="U1870">
        <f t="shared" si="178"/>
        <v>45</v>
      </c>
      <c r="V1870">
        <f t="shared" si="179"/>
        <v>2016</v>
      </c>
    </row>
    <row r="1871" spans="1:22" ht="30" x14ac:dyDescent="0.25">
      <c r="A1871">
        <v>1461</v>
      </c>
      <c r="B1871" s="3" t="s">
        <v>1462</v>
      </c>
      <c r="C1871" s="3" t="s">
        <v>5571</v>
      </c>
      <c r="D1871" s="6">
        <v>15000</v>
      </c>
      <c r="E1871" s="8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8286</v>
      </c>
      <c r="O1871">
        <f t="shared" si="174"/>
        <v>101</v>
      </c>
      <c r="P1871">
        <f t="shared" si="175"/>
        <v>44.67</v>
      </c>
      <c r="Q1871" t="s">
        <v>8321</v>
      </c>
      <c r="R1871" t="s">
        <v>8322</v>
      </c>
      <c r="S1871" s="14">
        <f t="shared" si="176"/>
        <v>41899.645300925928</v>
      </c>
      <c r="T1871" s="14">
        <f t="shared" si="177"/>
        <v>41933</v>
      </c>
      <c r="U1871">
        <f t="shared" si="178"/>
        <v>34</v>
      </c>
      <c r="V1871">
        <f t="shared" si="179"/>
        <v>2014</v>
      </c>
    </row>
    <row r="1872" spans="1:22" ht="45" x14ac:dyDescent="0.25">
      <c r="A1872">
        <v>2338</v>
      </c>
      <c r="B1872" s="3" t="s">
        <v>2339</v>
      </c>
      <c r="C1872" s="3" t="s">
        <v>6448</v>
      </c>
      <c r="D1872" s="6">
        <v>15000</v>
      </c>
      <c r="E1872" s="8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8296</v>
      </c>
      <c r="O1872">
        <f t="shared" si="174"/>
        <v>101</v>
      </c>
      <c r="P1872">
        <f t="shared" si="175"/>
        <v>123.35</v>
      </c>
      <c r="Q1872" t="s">
        <v>8326</v>
      </c>
      <c r="R1872" t="s">
        <v>8327</v>
      </c>
      <c r="S1872" s="14">
        <f t="shared" si="176"/>
        <v>41789.896805555552</v>
      </c>
      <c r="T1872" s="14">
        <f t="shared" si="177"/>
        <v>41819.896805555552</v>
      </c>
      <c r="U1872">
        <f t="shared" si="178"/>
        <v>30</v>
      </c>
      <c r="V1872">
        <f t="shared" si="179"/>
        <v>2014</v>
      </c>
    </row>
    <row r="1873" spans="1:22" ht="30" x14ac:dyDescent="0.25">
      <c r="A1873">
        <v>3220</v>
      </c>
      <c r="B1873" s="3" t="s">
        <v>3220</v>
      </c>
      <c r="C1873" s="3" t="s">
        <v>7330</v>
      </c>
      <c r="D1873" s="6">
        <v>15000</v>
      </c>
      <c r="E1873" s="8">
        <v>15126</v>
      </c>
      <c r="F1873" t="s">
        <v>8218</v>
      </c>
      <c r="G1873" t="s">
        <v>8223</v>
      </c>
      <c r="H1873" t="s">
        <v>8245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8269</v>
      </c>
      <c r="O1873">
        <f t="shared" si="174"/>
        <v>101</v>
      </c>
      <c r="P1873">
        <f t="shared" si="175"/>
        <v>256.37</v>
      </c>
      <c r="Q1873" t="s">
        <v>8315</v>
      </c>
      <c r="R1873" t="s">
        <v>8316</v>
      </c>
      <c r="S1873" s="14">
        <f t="shared" si="176"/>
        <v>42772.833379629628</v>
      </c>
      <c r="T1873" s="14">
        <f t="shared" si="177"/>
        <v>42806.875</v>
      </c>
      <c r="U1873">
        <f t="shared" si="178"/>
        <v>35</v>
      </c>
      <c r="V1873">
        <f t="shared" si="179"/>
        <v>2017</v>
      </c>
    </row>
    <row r="1874" spans="1:22" ht="60" x14ac:dyDescent="0.25">
      <c r="A1874">
        <v>832</v>
      </c>
      <c r="B1874" s="3" t="s">
        <v>833</v>
      </c>
      <c r="C1874" s="3" t="s">
        <v>4942</v>
      </c>
      <c r="D1874" s="6">
        <v>15000</v>
      </c>
      <c r="E1874" s="8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8274</v>
      </c>
      <c r="O1874">
        <f t="shared" si="174"/>
        <v>101</v>
      </c>
      <c r="P1874">
        <f t="shared" si="175"/>
        <v>97.99</v>
      </c>
      <c r="Q1874" t="s">
        <v>8312</v>
      </c>
      <c r="R1874" t="s">
        <v>8313</v>
      </c>
      <c r="S1874" s="14">
        <f t="shared" si="176"/>
        <v>40869.675173611111</v>
      </c>
      <c r="T1874" s="14">
        <f t="shared" si="177"/>
        <v>40929.342361111114</v>
      </c>
      <c r="U1874">
        <f t="shared" si="178"/>
        <v>60</v>
      </c>
      <c r="V1874">
        <f t="shared" si="179"/>
        <v>2011</v>
      </c>
    </row>
    <row r="1875" spans="1:22" ht="60" x14ac:dyDescent="0.25">
      <c r="A1875">
        <v>3254</v>
      </c>
      <c r="B1875" s="3" t="s">
        <v>3254</v>
      </c>
      <c r="C1875" s="3" t="s">
        <v>7364</v>
      </c>
      <c r="D1875" s="6">
        <v>13000</v>
      </c>
      <c r="E1875" s="8">
        <v>13163.5</v>
      </c>
      <c r="F1875" t="s">
        <v>8218</v>
      </c>
      <c r="G1875" t="s">
        <v>8224</v>
      </c>
      <c r="H1875" t="s">
        <v>8246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t="s">
        <v>8269</v>
      </c>
      <c r="O1875">
        <f t="shared" si="174"/>
        <v>101</v>
      </c>
      <c r="P1875">
        <f t="shared" si="175"/>
        <v>70.77</v>
      </c>
      <c r="Q1875" t="s">
        <v>8315</v>
      </c>
      <c r="R1875" t="s">
        <v>8316</v>
      </c>
      <c r="S1875" s="14">
        <f t="shared" si="176"/>
        <v>42059.085752314815</v>
      </c>
      <c r="T1875" s="14">
        <f t="shared" si="177"/>
        <v>42089.044085648144</v>
      </c>
      <c r="U1875">
        <f t="shared" si="178"/>
        <v>30</v>
      </c>
      <c r="V1875">
        <f t="shared" si="179"/>
        <v>2015</v>
      </c>
    </row>
    <row r="1876" spans="1:22" ht="60" x14ac:dyDescent="0.25">
      <c r="A1876">
        <v>1205</v>
      </c>
      <c r="B1876" s="3" t="s">
        <v>1206</v>
      </c>
      <c r="C1876" s="3" t="s">
        <v>5315</v>
      </c>
      <c r="D1876" s="6">
        <v>13000</v>
      </c>
      <c r="E1876" s="8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8283</v>
      </c>
      <c r="O1876">
        <f t="shared" si="174"/>
        <v>101</v>
      </c>
      <c r="P1876">
        <f t="shared" si="175"/>
        <v>211.48</v>
      </c>
      <c r="Q1876" t="s">
        <v>8323</v>
      </c>
      <c r="R1876" t="s">
        <v>8324</v>
      </c>
      <c r="S1876" s="14">
        <f t="shared" si="176"/>
        <v>42138.506377314814</v>
      </c>
      <c r="T1876" s="14">
        <f t="shared" si="177"/>
        <v>42168.506377314814</v>
      </c>
      <c r="U1876">
        <f t="shared" si="178"/>
        <v>30</v>
      </c>
      <c r="V1876">
        <f t="shared" si="179"/>
        <v>2015</v>
      </c>
    </row>
    <row r="1877" spans="1:22" ht="60" x14ac:dyDescent="0.25">
      <c r="A1877">
        <v>360</v>
      </c>
      <c r="B1877" s="3" t="s">
        <v>361</v>
      </c>
      <c r="C1877" s="3" t="s">
        <v>4470</v>
      </c>
      <c r="D1877" s="6">
        <v>12000</v>
      </c>
      <c r="E1877" s="8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8267</v>
      </c>
      <c r="O1877">
        <f t="shared" si="174"/>
        <v>101</v>
      </c>
      <c r="P1877">
        <f t="shared" si="175"/>
        <v>139.83000000000001</v>
      </c>
      <c r="Q1877" t="s">
        <v>8318</v>
      </c>
      <c r="R1877" t="s">
        <v>8330</v>
      </c>
      <c r="S1877" s="14">
        <f t="shared" si="176"/>
        <v>42163.897916666669</v>
      </c>
      <c r="T1877" s="14">
        <f t="shared" si="177"/>
        <v>42208.132638888885</v>
      </c>
      <c r="U1877">
        <f t="shared" si="178"/>
        <v>45</v>
      </c>
      <c r="V1877">
        <f t="shared" si="179"/>
        <v>2015</v>
      </c>
    </row>
    <row r="1878" spans="1:22" ht="30" x14ac:dyDescent="0.25">
      <c r="A1878">
        <v>3248</v>
      </c>
      <c r="B1878" s="3" t="s">
        <v>3248</v>
      </c>
      <c r="C1878" s="3" t="s">
        <v>7358</v>
      </c>
      <c r="D1878" s="6">
        <v>12000</v>
      </c>
      <c r="E1878" s="8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8269</v>
      </c>
      <c r="O1878">
        <f t="shared" si="174"/>
        <v>101</v>
      </c>
      <c r="P1878">
        <f t="shared" si="175"/>
        <v>60.48</v>
      </c>
      <c r="Q1878" t="s">
        <v>8315</v>
      </c>
      <c r="R1878" t="s">
        <v>8316</v>
      </c>
      <c r="S1878" s="14">
        <f t="shared" si="176"/>
        <v>42068.888391203705</v>
      </c>
      <c r="T1878" s="14">
        <f t="shared" si="177"/>
        <v>42098.846724537041</v>
      </c>
      <c r="U1878">
        <f t="shared" si="178"/>
        <v>30</v>
      </c>
      <c r="V1878">
        <f t="shared" si="179"/>
        <v>2015</v>
      </c>
    </row>
    <row r="1879" spans="1:22" ht="60" x14ac:dyDescent="0.25">
      <c r="A1879">
        <v>796</v>
      </c>
      <c r="B1879" s="3" t="s">
        <v>797</v>
      </c>
      <c r="C1879" s="3" t="s">
        <v>4906</v>
      </c>
      <c r="D1879" s="6">
        <v>10000</v>
      </c>
      <c r="E1879" s="8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8274</v>
      </c>
      <c r="O1879">
        <f t="shared" si="174"/>
        <v>101</v>
      </c>
      <c r="P1879">
        <f t="shared" si="175"/>
        <v>112.61</v>
      </c>
      <c r="Q1879" t="s">
        <v>8312</v>
      </c>
      <c r="R1879" t="s">
        <v>8313</v>
      </c>
      <c r="S1879" s="14">
        <f t="shared" si="176"/>
        <v>41502.882928240739</v>
      </c>
      <c r="T1879" s="14">
        <f t="shared" si="177"/>
        <v>41532.881944444445</v>
      </c>
      <c r="U1879">
        <f t="shared" si="178"/>
        <v>30</v>
      </c>
      <c r="V1879">
        <f t="shared" si="179"/>
        <v>2013</v>
      </c>
    </row>
    <row r="1880" spans="1:22" ht="60" x14ac:dyDescent="0.25">
      <c r="A1880">
        <v>3575</v>
      </c>
      <c r="B1880" s="3" t="s">
        <v>3574</v>
      </c>
      <c r="C1880" s="3" t="s">
        <v>7685</v>
      </c>
      <c r="D1880" s="6">
        <v>10000</v>
      </c>
      <c r="E1880" s="8">
        <v>10133</v>
      </c>
      <c r="F1880" t="s">
        <v>8218</v>
      </c>
      <c r="G1880" t="s">
        <v>8223</v>
      </c>
      <c r="H1880" t="s">
        <v>8245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t="s">
        <v>8269</v>
      </c>
      <c r="O1880">
        <f t="shared" si="174"/>
        <v>101</v>
      </c>
      <c r="P1880">
        <f t="shared" si="175"/>
        <v>99.34</v>
      </c>
      <c r="Q1880" t="s">
        <v>8315</v>
      </c>
      <c r="R1880" t="s">
        <v>8316</v>
      </c>
      <c r="S1880" s="14">
        <f t="shared" si="176"/>
        <v>42561.783877314811</v>
      </c>
      <c r="T1880" s="14">
        <f t="shared" si="177"/>
        <v>42593.165972222225</v>
      </c>
      <c r="U1880">
        <f t="shared" si="178"/>
        <v>32</v>
      </c>
      <c r="V1880">
        <f t="shared" si="179"/>
        <v>2016</v>
      </c>
    </row>
    <row r="1881" spans="1:22" ht="60" x14ac:dyDescent="0.25">
      <c r="A1881">
        <v>334</v>
      </c>
      <c r="B1881" s="3" t="s">
        <v>335</v>
      </c>
      <c r="C1881" s="3" t="s">
        <v>4444</v>
      </c>
      <c r="D1881" s="6">
        <v>10000</v>
      </c>
      <c r="E1881" s="8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8267</v>
      </c>
      <c r="O1881">
        <f t="shared" si="174"/>
        <v>101</v>
      </c>
      <c r="P1881">
        <f t="shared" si="175"/>
        <v>146.65</v>
      </c>
      <c r="Q1881" t="s">
        <v>8318</v>
      </c>
      <c r="R1881" t="s">
        <v>8330</v>
      </c>
      <c r="S1881" s="14">
        <f t="shared" si="176"/>
        <v>42101.682372685187</v>
      </c>
      <c r="T1881" s="14">
        <f t="shared" si="177"/>
        <v>42139.791666666672</v>
      </c>
      <c r="U1881">
        <f t="shared" si="178"/>
        <v>39</v>
      </c>
      <c r="V1881">
        <f t="shared" si="179"/>
        <v>2015</v>
      </c>
    </row>
    <row r="1882" spans="1:22" ht="45" x14ac:dyDescent="0.25">
      <c r="A1882">
        <v>3421</v>
      </c>
      <c r="B1882" s="3" t="s">
        <v>3420</v>
      </c>
      <c r="C1882" s="3" t="s">
        <v>7531</v>
      </c>
      <c r="D1882" s="6">
        <v>10000</v>
      </c>
      <c r="E1882" s="8">
        <v>10115</v>
      </c>
      <c r="F1882" t="s">
        <v>8218</v>
      </c>
      <c r="G1882" t="s">
        <v>8223</v>
      </c>
      <c r="H1882" t="s">
        <v>8245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t="s">
        <v>8269</v>
      </c>
      <c r="O1882">
        <f t="shared" si="174"/>
        <v>101</v>
      </c>
      <c r="P1882">
        <f t="shared" si="175"/>
        <v>103.21</v>
      </c>
      <c r="Q1882" t="s">
        <v>8315</v>
      </c>
      <c r="R1882" t="s">
        <v>8316</v>
      </c>
      <c r="S1882" s="14">
        <f t="shared" si="176"/>
        <v>42037.791238425925</v>
      </c>
      <c r="T1882" s="14">
        <f t="shared" si="177"/>
        <v>42067.791238425925</v>
      </c>
      <c r="U1882">
        <f t="shared" si="178"/>
        <v>30</v>
      </c>
      <c r="V1882">
        <f t="shared" si="179"/>
        <v>2015</v>
      </c>
    </row>
    <row r="1883" spans="1:22" ht="60" x14ac:dyDescent="0.25">
      <c r="A1883">
        <v>54</v>
      </c>
      <c r="B1883" s="3" t="s">
        <v>56</v>
      </c>
      <c r="C1883" s="3" t="s">
        <v>4165</v>
      </c>
      <c r="D1883" s="6">
        <v>10000</v>
      </c>
      <c r="E1883" s="8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8263</v>
      </c>
      <c r="O1883">
        <f t="shared" si="174"/>
        <v>101</v>
      </c>
      <c r="P1883">
        <f t="shared" si="175"/>
        <v>194.23</v>
      </c>
      <c r="Q1883" t="s">
        <v>8318</v>
      </c>
      <c r="R1883" t="s">
        <v>8332</v>
      </c>
      <c r="S1883" s="14">
        <f t="shared" si="176"/>
        <v>42333.713206018518</v>
      </c>
      <c r="T1883" s="14">
        <f t="shared" si="177"/>
        <v>42363.713206018518</v>
      </c>
      <c r="U1883">
        <f t="shared" si="178"/>
        <v>30</v>
      </c>
      <c r="V1883">
        <f t="shared" si="179"/>
        <v>2015</v>
      </c>
    </row>
    <row r="1884" spans="1:22" ht="60" x14ac:dyDescent="0.25">
      <c r="A1884">
        <v>2930</v>
      </c>
      <c r="B1884" s="3" t="s">
        <v>2930</v>
      </c>
      <c r="C1884" s="3" t="s">
        <v>7040</v>
      </c>
      <c r="D1884" s="6">
        <v>10000</v>
      </c>
      <c r="E1884" s="8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8303</v>
      </c>
      <c r="O1884">
        <f t="shared" si="174"/>
        <v>101</v>
      </c>
      <c r="P1884">
        <f t="shared" si="175"/>
        <v>162.77000000000001</v>
      </c>
      <c r="Q1884" t="s">
        <v>8315</v>
      </c>
      <c r="R1884" t="s">
        <v>8336</v>
      </c>
      <c r="S1884" s="14">
        <f t="shared" si="176"/>
        <v>42101.584074074075</v>
      </c>
      <c r="T1884" s="14">
        <f t="shared" si="177"/>
        <v>42131.584074074075</v>
      </c>
      <c r="U1884">
        <f t="shared" si="178"/>
        <v>30</v>
      </c>
      <c r="V1884">
        <f t="shared" si="179"/>
        <v>2015</v>
      </c>
    </row>
    <row r="1885" spans="1:22" ht="60" x14ac:dyDescent="0.25">
      <c r="A1885">
        <v>3022</v>
      </c>
      <c r="B1885" s="3" t="s">
        <v>3022</v>
      </c>
      <c r="C1885" s="3" t="s">
        <v>7132</v>
      </c>
      <c r="D1885" s="6">
        <v>10000</v>
      </c>
      <c r="E1885" s="8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8301</v>
      </c>
      <c r="O1885">
        <f t="shared" si="174"/>
        <v>101</v>
      </c>
      <c r="P1885">
        <f t="shared" si="175"/>
        <v>162.71</v>
      </c>
      <c r="Q1885" t="s">
        <v>8315</v>
      </c>
      <c r="R1885" t="s">
        <v>8328</v>
      </c>
      <c r="S1885" s="14">
        <f t="shared" si="176"/>
        <v>42564.95380787037</v>
      </c>
      <c r="T1885" s="14">
        <f t="shared" si="177"/>
        <v>42609.95380787037</v>
      </c>
      <c r="U1885">
        <f t="shared" si="178"/>
        <v>45</v>
      </c>
      <c r="V1885">
        <f t="shared" si="179"/>
        <v>2016</v>
      </c>
    </row>
    <row r="1886" spans="1:22" ht="60" x14ac:dyDescent="0.25">
      <c r="A1886">
        <v>527</v>
      </c>
      <c r="B1886" s="3" t="s">
        <v>528</v>
      </c>
      <c r="C1886" s="3" t="s">
        <v>4637</v>
      </c>
      <c r="D1886" s="6">
        <v>10000</v>
      </c>
      <c r="E1886" s="8">
        <v>10085</v>
      </c>
      <c r="F1886" t="s">
        <v>8218</v>
      </c>
      <c r="G1886" t="s">
        <v>8223</v>
      </c>
      <c r="H1886" t="s">
        <v>8245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t="s">
        <v>8269</v>
      </c>
      <c r="O1886">
        <f t="shared" si="174"/>
        <v>101</v>
      </c>
      <c r="P1886">
        <f t="shared" si="175"/>
        <v>63.83</v>
      </c>
      <c r="Q1886" t="s">
        <v>8315</v>
      </c>
      <c r="R1886" t="s">
        <v>8316</v>
      </c>
      <c r="S1886" s="14">
        <f t="shared" si="176"/>
        <v>42753.205625000002</v>
      </c>
      <c r="T1886" s="14">
        <f t="shared" si="177"/>
        <v>42783.670138888891</v>
      </c>
      <c r="U1886">
        <f t="shared" si="178"/>
        <v>31</v>
      </c>
      <c r="V1886">
        <f t="shared" si="179"/>
        <v>2017</v>
      </c>
    </row>
    <row r="1887" spans="1:22" ht="60" x14ac:dyDescent="0.25">
      <c r="A1887">
        <v>3455</v>
      </c>
      <c r="B1887" s="3" t="s">
        <v>3454</v>
      </c>
      <c r="C1887" s="3" t="s">
        <v>7565</v>
      </c>
      <c r="D1887" s="6">
        <v>10000</v>
      </c>
      <c r="E1887" s="8">
        <v>10065</v>
      </c>
      <c r="F1887" t="s">
        <v>8218</v>
      </c>
      <c r="G1887" t="s">
        <v>8223</v>
      </c>
      <c r="H1887" t="s">
        <v>8245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t="s">
        <v>8269</v>
      </c>
      <c r="O1887">
        <f t="shared" si="174"/>
        <v>101</v>
      </c>
      <c r="P1887">
        <f t="shared" si="175"/>
        <v>145.87</v>
      </c>
      <c r="Q1887" t="s">
        <v>8315</v>
      </c>
      <c r="R1887" t="s">
        <v>8316</v>
      </c>
      <c r="S1887" s="14">
        <f t="shared" si="176"/>
        <v>42626.7503125</v>
      </c>
      <c r="T1887" s="14">
        <f t="shared" si="177"/>
        <v>42656.7503125</v>
      </c>
      <c r="U1887">
        <f t="shared" si="178"/>
        <v>30</v>
      </c>
      <c r="V1887">
        <f t="shared" si="179"/>
        <v>2016</v>
      </c>
    </row>
    <row r="1888" spans="1:22" ht="30" x14ac:dyDescent="0.25">
      <c r="A1888">
        <v>3360</v>
      </c>
      <c r="B1888" s="3" t="s">
        <v>3359</v>
      </c>
      <c r="C1888" s="3" t="s">
        <v>7470</v>
      </c>
      <c r="D1888" s="6">
        <v>9000</v>
      </c>
      <c r="E1888" s="8">
        <v>9124</v>
      </c>
      <c r="F1888" t="s">
        <v>8218</v>
      </c>
      <c r="G1888" t="s">
        <v>8243</v>
      </c>
      <c r="H1888" t="s">
        <v>8257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t="s">
        <v>8269</v>
      </c>
      <c r="O1888">
        <f t="shared" si="174"/>
        <v>101</v>
      </c>
      <c r="P1888">
        <f t="shared" si="175"/>
        <v>126.72</v>
      </c>
      <c r="Q1888" t="s">
        <v>8315</v>
      </c>
      <c r="R1888" t="s">
        <v>8316</v>
      </c>
      <c r="S1888" s="14">
        <f t="shared" si="176"/>
        <v>42697.082673611112</v>
      </c>
      <c r="T1888" s="14">
        <f t="shared" si="177"/>
        <v>42718.665972222225</v>
      </c>
      <c r="U1888">
        <f t="shared" si="178"/>
        <v>22</v>
      </c>
      <c r="V1888">
        <f t="shared" si="179"/>
        <v>2016</v>
      </c>
    </row>
    <row r="1889" spans="1:22" ht="60" x14ac:dyDescent="0.25">
      <c r="A1889">
        <v>7</v>
      </c>
      <c r="B1889" s="3" t="s">
        <v>9</v>
      </c>
      <c r="C1889" s="3" t="s">
        <v>4118</v>
      </c>
      <c r="D1889" s="6">
        <v>9000</v>
      </c>
      <c r="E1889" s="8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8263</v>
      </c>
      <c r="O1889">
        <f t="shared" si="174"/>
        <v>101</v>
      </c>
      <c r="P1889">
        <f t="shared" si="175"/>
        <v>159.82</v>
      </c>
      <c r="Q1889" t="s">
        <v>8318</v>
      </c>
      <c r="R1889" t="s">
        <v>8332</v>
      </c>
      <c r="S1889" s="14">
        <f t="shared" si="176"/>
        <v>42516.047071759262</v>
      </c>
      <c r="T1889" s="14">
        <f t="shared" si="177"/>
        <v>42556.047071759262</v>
      </c>
      <c r="U1889">
        <f t="shared" si="178"/>
        <v>40</v>
      </c>
      <c r="V1889">
        <f t="shared" si="179"/>
        <v>2016</v>
      </c>
    </row>
    <row r="1890" spans="1:22" ht="60" x14ac:dyDescent="0.25">
      <c r="A1890">
        <v>363</v>
      </c>
      <c r="B1890" s="3" t="s">
        <v>364</v>
      </c>
      <c r="C1890" s="3" t="s">
        <v>4473</v>
      </c>
      <c r="D1890" s="6">
        <v>8925</v>
      </c>
      <c r="E1890" s="8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8267</v>
      </c>
      <c r="O1890">
        <f t="shared" si="174"/>
        <v>101</v>
      </c>
      <c r="P1890">
        <f t="shared" si="175"/>
        <v>347.85</v>
      </c>
      <c r="Q1890" t="s">
        <v>8318</v>
      </c>
      <c r="R1890" t="s">
        <v>8330</v>
      </c>
      <c r="S1890" s="14">
        <f t="shared" si="176"/>
        <v>40255.744629629626</v>
      </c>
      <c r="T1890" s="14">
        <f t="shared" si="177"/>
        <v>40300.806944444441</v>
      </c>
      <c r="U1890">
        <f t="shared" si="178"/>
        <v>46</v>
      </c>
      <c r="V1890">
        <f t="shared" si="179"/>
        <v>2010</v>
      </c>
    </row>
    <row r="1891" spans="1:22" ht="60" x14ac:dyDescent="0.25">
      <c r="A1891">
        <v>2460</v>
      </c>
      <c r="B1891" s="3" t="s">
        <v>2461</v>
      </c>
      <c r="C1891" s="3" t="s">
        <v>6570</v>
      </c>
      <c r="D1891" s="6">
        <v>8500</v>
      </c>
      <c r="E1891" s="8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8296</v>
      </c>
      <c r="O1891">
        <f t="shared" si="174"/>
        <v>101</v>
      </c>
      <c r="P1891">
        <f t="shared" si="175"/>
        <v>125.99</v>
      </c>
      <c r="Q1891" t="s">
        <v>8326</v>
      </c>
      <c r="R1891" t="s">
        <v>8327</v>
      </c>
      <c r="S1891" s="14">
        <f t="shared" si="176"/>
        <v>42704.187118055561</v>
      </c>
      <c r="T1891" s="14">
        <f t="shared" si="177"/>
        <v>42738.178472222222</v>
      </c>
      <c r="U1891">
        <f t="shared" si="178"/>
        <v>34</v>
      </c>
      <c r="V1891">
        <f t="shared" si="179"/>
        <v>2016</v>
      </c>
    </row>
    <row r="1892" spans="1:22" ht="60" x14ac:dyDescent="0.25">
      <c r="A1892">
        <v>3662</v>
      </c>
      <c r="B1892" s="3" t="s">
        <v>3659</v>
      </c>
      <c r="C1892" s="3" t="s">
        <v>7772</v>
      </c>
      <c r="D1892" s="6">
        <v>8000</v>
      </c>
      <c r="E1892" s="8">
        <v>8114</v>
      </c>
      <c r="F1892" t="s">
        <v>8218</v>
      </c>
      <c r="G1892" t="s">
        <v>8228</v>
      </c>
      <c r="H1892" t="s">
        <v>8250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t="s">
        <v>8269</v>
      </c>
      <c r="O1892">
        <f t="shared" si="174"/>
        <v>101</v>
      </c>
      <c r="P1892">
        <f t="shared" si="175"/>
        <v>202.85</v>
      </c>
      <c r="Q1892" t="s">
        <v>8315</v>
      </c>
      <c r="R1892" t="s">
        <v>8316</v>
      </c>
      <c r="S1892" s="14">
        <f t="shared" si="176"/>
        <v>42064.220069444447</v>
      </c>
      <c r="T1892" s="14">
        <f t="shared" si="177"/>
        <v>42094.178402777776</v>
      </c>
      <c r="U1892">
        <f t="shared" si="178"/>
        <v>30</v>
      </c>
      <c r="V1892">
        <f t="shared" si="179"/>
        <v>2015</v>
      </c>
    </row>
    <row r="1893" spans="1:22" ht="60" x14ac:dyDescent="0.25">
      <c r="A1893">
        <v>3326</v>
      </c>
      <c r="B1893" s="3" t="s">
        <v>3326</v>
      </c>
      <c r="C1893" s="3" t="s">
        <v>7436</v>
      </c>
      <c r="D1893" s="6">
        <v>8000</v>
      </c>
      <c r="E1893" s="8">
        <v>8110</v>
      </c>
      <c r="F1893" t="s">
        <v>8218</v>
      </c>
      <c r="G1893" t="s">
        <v>8223</v>
      </c>
      <c r="H1893" t="s">
        <v>8245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t="s">
        <v>8269</v>
      </c>
      <c r="O1893">
        <f t="shared" si="174"/>
        <v>101</v>
      </c>
      <c r="P1893">
        <f t="shared" si="175"/>
        <v>142.28</v>
      </c>
      <c r="Q1893" t="s">
        <v>8315</v>
      </c>
      <c r="R1893" t="s">
        <v>8316</v>
      </c>
      <c r="S1893" s="14">
        <f t="shared" si="176"/>
        <v>42041.714178240742</v>
      </c>
      <c r="T1893" s="14">
        <f t="shared" si="177"/>
        <v>42071.67251157407</v>
      </c>
      <c r="U1893">
        <f t="shared" si="178"/>
        <v>30</v>
      </c>
      <c r="V1893">
        <f t="shared" si="179"/>
        <v>2015</v>
      </c>
    </row>
    <row r="1894" spans="1:22" ht="45" x14ac:dyDescent="0.25">
      <c r="A1894">
        <v>1626</v>
      </c>
      <c r="B1894" s="3" t="s">
        <v>1627</v>
      </c>
      <c r="C1894" s="3" t="s">
        <v>5736</v>
      </c>
      <c r="D1894" s="6">
        <v>8000</v>
      </c>
      <c r="E1894" s="8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8274</v>
      </c>
      <c r="O1894">
        <f t="shared" si="174"/>
        <v>101</v>
      </c>
      <c r="P1894">
        <f t="shared" si="175"/>
        <v>74.95</v>
      </c>
      <c r="Q1894" t="s">
        <v>8312</v>
      </c>
      <c r="R1894" t="s">
        <v>8313</v>
      </c>
      <c r="S1894" s="14">
        <f t="shared" si="176"/>
        <v>41579.847997685189</v>
      </c>
      <c r="T1894" s="14">
        <f t="shared" si="177"/>
        <v>41609.889664351853</v>
      </c>
      <c r="U1894">
        <f t="shared" si="178"/>
        <v>31</v>
      </c>
      <c r="V1894">
        <f t="shared" si="179"/>
        <v>2013</v>
      </c>
    </row>
    <row r="1895" spans="1:22" ht="60" x14ac:dyDescent="0.25">
      <c r="A1895">
        <v>3377</v>
      </c>
      <c r="B1895" s="3" t="s">
        <v>3376</v>
      </c>
      <c r="C1895" s="3" t="s">
        <v>7487</v>
      </c>
      <c r="D1895" s="6">
        <v>8000</v>
      </c>
      <c r="E1895" s="8">
        <v>8084</v>
      </c>
      <c r="F1895" t="s">
        <v>8218</v>
      </c>
      <c r="G1895" t="s">
        <v>8224</v>
      </c>
      <c r="H1895" t="s">
        <v>8246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t="s">
        <v>8269</v>
      </c>
      <c r="O1895">
        <f t="shared" si="174"/>
        <v>101</v>
      </c>
      <c r="P1895">
        <f t="shared" si="175"/>
        <v>104.99</v>
      </c>
      <c r="Q1895" t="s">
        <v>8315</v>
      </c>
      <c r="R1895" t="s">
        <v>8316</v>
      </c>
      <c r="S1895" s="14">
        <f t="shared" si="176"/>
        <v>42053.732627314821</v>
      </c>
      <c r="T1895" s="14">
        <f t="shared" si="177"/>
        <v>42083.705555555556</v>
      </c>
      <c r="U1895">
        <f t="shared" si="178"/>
        <v>30</v>
      </c>
      <c r="V1895">
        <f t="shared" si="179"/>
        <v>2015</v>
      </c>
    </row>
    <row r="1896" spans="1:22" ht="60" x14ac:dyDescent="0.25">
      <c r="A1896">
        <v>1606</v>
      </c>
      <c r="B1896" s="3" t="s">
        <v>1607</v>
      </c>
      <c r="C1896" s="3" t="s">
        <v>5716</v>
      </c>
      <c r="D1896" s="6">
        <v>8000</v>
      </c>
      <c r="E1896" s="8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8274</v>
      </c>
      <c r="O1896">
        <f t="shared" si="174"/>
        <v>101</v>
      </c>
      <c r="P1896">
        <f t="shared" si="175"/>
        <v>87.83</v>
      </c>
      <c r="Q1896" t="s">
        <v>8312</v>
      </c>
      <c r="R1896" t="s">
        <v>8313</v>
      </c>
      <c r="S1896" s="14">
        <f t="shared" si="176"/>
        <v>40536.111550925925</v>
      </c>
      <c r="T1896" s="14">
        <f t="shared" si="177"/>
        <v>40626.069884259261</v>
      </c>
      <c r="U1896">
        <f t="shared" si="178"/>
        <v>90</v>
      </c>
      <c r="V1896">
        <f t="shared" si="179"/>
        <v>2010</v>
      </c>
    </row>
    <row r="1897" spans="1:22" ht="45" x14ac:dyDescent="0.25">
      <c r="A1897">
        <v>2120</v>
      </c>
      <c r="B1897" s="3" t="s">
        <v>2121</v>
      </c>
      <c r="C1897" s="3" t="s">
        <v>6230</v>
      </c>
      <c r="D1897" s="6">
        <v>8000</v>
      </c>
      <c r="E1897" s="8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8277</v>
      </c>
      <c r="O1897">
        <f t="shared" si="174"/>
        <v>101</v>
      </c>
      <c r="P1897">
        <f t="shared" si="175"/>
        <v>116.96</v>
      </c>
      <c r="Q1897" t="s">
        <v>8312</v>
      </c>
      <c r="R1897" t="s">
        <v>8329</v>
      </c>
      <c r="S1897" s="14">
        <f t="shared" si="176"/>
        <v>41591.964537037034</v>
      </c>
      <c r="T1897" s="14">
        <f t="shared" si="177"/>
        <v>41640.964537037034</v>
      </c>
      <c r="U1897">
        <f t="shared" si="178"/>
        <v>49</v>
      </c>
      <c r="V1897">
        <f t="shared" si="179"/>
        <v>2013</v>
      </c>
    </row>
    <row r="1898" spans="1:22" ht="60" x14ac:dyDescent="0.25">
      <c r="A1898">
        <v>1827</v>
      </c>
      <c r="B1898" s="3" t="s">
        <v>1828</v>
      </c>
      <c r="C1898" s="3" t="s">
        <v>5937</v>
      </c>
      <c r="D1898" s="6">
        <v>8000</v>
      </c>
      <c r="E1898" s="8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8274</v>
      </c>
      <c r="O1898">
        <f t="shared" si="174"/>
        <v>101</v>
      </c>
      <c r="P1898">
        <f t="shared" si="175"/>
        <v>83.89</v>
      </c>
      <c r="Q1898" t="s">
        <v>8312</v>
      </c>
      <c r="R1898" t="s">
        <v>8313</v>
      </c>
      <c r="S1898" s="14">
        <f t="shared" si="176"/>
        <v>40555.325937499998</v>
      </c>
      <c r="T1898" s="14">
        <f t="shared" si="177"/>
        <v>40605.325937499998</v>
      </c>
      <c r="U1898">
        <f t="shared" si="178"/>
        <v>50</v>
      </c>
      <c r="V1898">
        <f t="shared" si="179"/>
        <v>2011</v>
      </c>
    </row>
    <row r="1899" spans="1:22" ht="60" x14ac:dyDescent="0.25">
      <c r="A1899">
        <v>3363</v>
      </c>
      <c r="B1899" s="3" t="s">
        <v>3362</v>
      </c>
      <c r="C1899" s="3" t="s">
        <v>7473</v>
      </c>
      <c r="D1899" s="6">
        <v>7750</v>
      </c>
      <c r="E1899" s="8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8269</v>
      </c>
      <c r="O1899">
        <f t="shared" si="174"/>
        <v>101</v>
      </c>
      <c r="P1899">
        <f t="shared" si="175"/>
        <v>302.31</v>
      </c>
      <c r="Q1899" t="s">
        <v>8315</v>
      </c>
      <c r="R1899" t="s">
        <v>8316</v>
      </c>
      <c r="S1899" s="14">
        <f t="shared" si="176"/>
        <v>41851.771354166667</v>
      </c>
      <c r="T1899" s="14">
        <f t="shared" si="177"/>
        <v>41870.666666666664</v>
      </c>
      <c r="U1899">
        <f t="shared" si="178"/>
        <v>19</v>
      </c>
      <c r="V1899">
        <f t="shared" si="179"/>
        <v>2014</v>
      </c>
    </row>
    <row r="1900" spans="1:22" ht="60" x14ac:dyDescent="0.25">
      <c r="A1900">
        <v>2613</v>
      </c>
      <c r="B1900" s="3" t="s">
        <v>2613</v>
      </c>
      <c r="C1900" s="3" t="s">
        <v>6723</v>
      </c>
      <c r="D1900" s="6">
        <v>7500</v>
      </c>
      <c r="E1900" s="8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8299</v>
      </c>
      <c r="O1900">
        <f t="shared" si="174"/>
        <v>101</v>
      </c>
      <c r="P1900">
        <f t="shared" si="175"/>
        <v>270.57</v>
      </c>
      <c r="Q1900" t="s">
        <v>8308</v>
      </c>
      <c r="R1900" t="s">
        <v>8317</v>
      </c>
      <c r="S1900" s="14">
        <f t="shared" si="176"/>
        <v>41143.81821759259</v>
      </c>
      <c r="T1900" s="14">
        <f t="shared" si="177"/>
        <v>41173.81821759259</v>
      </c>
      <c r="U1900">
        <f t="shared" si="178"/>
        <v>30</v>
      </c>
      <c r="V1900">
        <f t="shared" si="179"/>
        <v>2012</v>
      </c>
    </row>
    <row r="1901" spans="1:22" ht="60" x14ac:dyDescent="0.25">
      <c r="A1901">
        <v>3182</v>
      </c>
      <c r="B1901" s="3" t="s">
        <v>3182</v>
      </c>
      <c r="C1901" s="3" t="s">
        <v>7292</v>
      </c>
      <c r="D1901" s="6">
        <v>7000</v>
      </c>
      <c r="E1901" s="8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8269</v>
      </c>
      <c r="O1901">
        <f t="shared" si="174"/>
        <v>101</v>
      </c>
      <c r="P1901">
        <f t="shared" si="175"/>
        <v>46.77</v>
      </c>
      <c r="Q1901" t="s">
        <v>8315</v>
      </c>
      <c r="R1901" t="s">
        <v>8316</v>
      </c>
      <c r="S1901" s="14">
        <f t="shared" si="176"/>
        <v>40883.949317129627</v>
      </c>
      <c r="T1901" s="14">
        <f t="shared" si="177"/>
        <v>40939.708333333336</v>
      </c>
      <c r="U1901">
        <f t="shared" si="178"/>
        <v>56</v>
      </c>
      <c r="V1901">
        <f t="shared" si="179"/>
        <v>2011</v>
      </c>
    </row>
    <row r="1902" spans="1:22" ht="60" x14ac:dyDescent="0.25">
      <c r="A1902">
        <v>3020</v>
      </c>
      <c r="B1902" s="3" t="s">
        <v>3020</v>
      </c>
      <c r="C1902" s="3" t="s">
        <v>7130</v>
      </c>
      <c r="D1902" s="6">
        <v>7000</v>
      </c>
      <c r="E1902" s="8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8301</v>
      </c>
      <c r="O1902">
        <f t="shared" si="174"/>
        <v>101</v>
      </c>
      <c r="P1902">
        <f t="shared" si="175"/>
        <v>234.67</v>
      </c>
      <c r="Q1902" t="s">
        <v>8315</v>
      </c>
      <c r="R1902" t="s">
        <v>8328</v>
      </c>
      <c r="S1902" s="14">
        <f t="shared" si="176"/>
        <v>42170.846446759257</v>
      </c>
      <c r="T1902" s="14">
        <f t="shared" si="177"/>
        <v>42230.846446759257</v>
      </c>
      <c r="U1902">
        <f t="shared" si="178"/>
        <v>60</v>
      </c>
      <c r="V1902">
        <f t="shared" si="179"/>
        <v>2015</v>
      </c>
    </row>
    <row r="1903" spans="1:22" ht="60" x14ac:dyDescent="0.25">
      <c r="A1903">
        <v>2550</v>
      </c>
      <c r="B1903" s="3" t="s">
        <v>2550</v>
      </c>
      <c r="C1903" s="3" t="s">
        <v>6660</v>
      </c>
      <c r="D1903" s="6">
        <v>6500</v>
      </c>
      <c r="E1903" s="8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8298</v>
      </c>
      <c r="O1903">
        <f t="shared" si="174"/>
        <v>101</v>
      </c>
      <c r="P1903">
        <f t="shared" si="175"/>
        <v>43.7</v>
      </c>
      <c r="Q1903" t="s">
        <v>8312</v>
      </c>
      <c r="R1903" t="s">
        <v>8334</v>
      </c>
      <c r="S1903" s="14">
        <f t="shared" si="176"/>
        <v>42228.634328703702</v>
      </c>
      <c r="T1903" s="14">
        <f t="shared" si="177"/>
        <v>42285.165972222225</v>
      </c>
      <c r="U1903">
        <f t="shared" si="178"/>
        <v>57</v>
      </c>
      <c r="V1903">
        <f t="shared" si="179"/>
        <v>2015</v>
      </c>
    </row>
    <row r="1904" spans="1:22" ht="45" x14ac:dyDescent="0.25">
      <c r="A1904">
        <v>408</v>
      </c>
      <c r="B1904" s="3" t="s">
        <v>409</v>
      </c>
      <c r="C1904" s="3" t="s">
        <v>4518</v>
      </c>
      <c r="D1904" s="6">
        <v>6000</v>
      </c>
      <c r="E1904" s="8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8267</v>
      </c>
      <c r="O1904">
        <f t="shared" si="174"/>
        <v>101</v>
      </c>
      <c r="P1904">
        <f t="shared" si="175"/>
        <v>160.16</v>
      </c>
      <c r="Q1904" t="s">
        <v>8318</v>
      </c>
      <c r="R1904" t="s">
        <v>8330</v>
      </c>
      <c r="S1904" s="14">
        <f t="shared" si="176"/>
        <v>41543.735995370371</v>
      </c>
      <c r="T1904" s="14">
        <f t="shared" si="177"/>
        <v>41583.777662037035</v>
      </c>
      <c r="U1904">
        <f t="shared" si="178"/>
        <v>41</v>
      </c>
      <c r="V1904">
        <f t="shared" si="179"/>
        <v>2013</v>
      </c>
    </row>
    <row r="1905" spans="1:22" ht="60" x14ac:dyDescent="0.25">
      <c r="A1905">
        <v>802</v>
      </c>
      <c r="B1905" s="3" t="s">
        <v>803</v>
      </c>
      <c r="C1905" s="3" t="s">
        <v>4912</v>
      </c>
      <c r="D1905" s="6">
        <v>6000</v>
      </c>
      <c r="E1905" s="8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8274</v>
      </c>
      <c r="O1905">
        <f t="shared" si="174"/>
        <v>101</v>
      </c>
      <c r="P1905">
        <f t="shared" si="175"/>
        <v>81.069999999999993</v>
      </c>
      <c r="Q1905" t="s">
        <v>8312</v>
      </c>
      <c r="R1905" t="s">
        <v>8313</v>
      </c>
      <c r="S1905" s="14">
        <f t="shared" si="176"/>
        <v>41123.022268518522</v>
      </c>
      <c r="T1905" s="14">
        <f t="shared" si="177"/>
        <v>41169.170138888891</v>
      </c>
      <c r="U1905">
        <f t="shared" si="178"/>
        <v>47</v>
      </c>
      <c r="V1905">
        <f t="shared" si="179"/>
        <v>2012</v>
      </c>
    </row>
    <row r="1906" spans="1:22" ht="45" x14ac:dyDescent="0.25">
      <c r="A1906">
        <v>2092</v>
      </c>
      <c r="B1906" s="3" t="s">
        <v>2093</v>
      </c>
      <c r="C1906" s="3" t="s">
        <v>6202</v>
      </c>
      <c r="D1906" s="6">
        <v>6000</v>
      </c>
      <c r="E1906" s="8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8277</v>
      </c>
      <c r="O1906">
        <f t="shared" si="174"/>
        <v>101</v>
      </c>
      <c r="P1906">
        <f t="shared" si="175"/>
        <v>110.49</v>
      </c>
      <c r="Q1906" t="s">
        <v>8312</v>
      </c>
      <c r="R1906" t="s">
        <v>8329</v>
      </c>
      <c r="S1906" s="14">
        <f t="shared" si="176"/>
        <v>40763.707546296297</v>
      </c>
      <c r="T1906" s="14">
        <f t="shared" si="177"/>
        <v>40823.707546296297</v>
      </c>
      <c r="U1906">
        <f t="shared" si="178"/>
        <v>60</v>
      </c>
      <c r="V1906">
        <f t="shared" si="179"/>
        <v>2011</v>
      </c>
    </row>
    <row r="1907" spans="1:22" ht="30" x14ac:dyDescent="0.25">
      <c r="A1907">
        <v>14</v>
      </c>
      <c r="B1907" s="3" t="s">
        <v>16</v>
      </c>
      <c r="C1907" s="3" t="s">
        <v>4125</v>
      </c>
      <c r="D1907" s="6">
        <v>6000</v>
      </c>
      <c r="E1907" s="8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8263</v>
      </c>
      <c r="O1907">
        <f t="shared" si="174"/>
        <v>101</v>
      </c>
      <c r="P1907">
        <f t="shared" si="175"/>
        <v>147.71</v>
      </c>
      <c r="Q1907" t="s">
        <v>8318</v>
      </c>
      <c r="R1907" t="s">
        <v>8332</v>
      </c>
      <c r="S1907" s="14">
        <f t="shared" si="176"/>
        <v>41808.02648148148</v>
      </c>
      <c r="T1907" s="14">
        <f t="shared" si="177"/>
        <v>41833.582638888889</v>
      </c>
      <c r="U1907">
        <f t="shared" si="178"/>
        <v>26</v>
      </c>
      <c r="V1907">
        <f t="shared" si="179"/>
        <v>2014</v>
      </c>
    </row>
    <row r="1908" spans="1:22" ht="45" x14ac:dyDescent="0.25">
      <c r="A1908">
        <v>2304</v>
      </c>
      <c r="B1908" s="3" t="s">
        <v>2305</v>
      </c>
      <c r="C1908" s="3" t="s">
        <v>6414</v>
      </c>
      <c r="D1908" s="6">
        <v>6000</v>
      </c>
      <c r="E1908" s="8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8277</v>
      </c>
      <c r="O1908">
        <f t="shared" si="174"/>
        <v>101</v>
      </c>
      <c r="P1908">
        <f t="shared" si="175"/>
        <v>53.47</v>
      </c>
      <c r="Q1908" t="s">
        <v>8312</v>
      </c>
      <c r="R1908" t="s">
        <v>8329</v>
      </c>
      <c r="S1908" s="14">
        <f t="shared" si="176"/>
        <v>40502.815868055557</v>
      </c>
      <c r="T1908" s="14">
        <f t="shared" si="177"/>
        <v>40544.207638888889</v>
      </c>
      <c r="U1908">
        <f t="shared" si="178"/>
        <v>42</v>
      </c>
      <c r="V1908">
        <f t="shared" si="179"/>
        <v>2010</v>
      </c>
    </row>
    <row r="1909" spans="1:22" ht="60" x14ac:dyDescent="0.25">
      <c r="A1909">
        <v>1605</v>
      </c>
      <c r="B1909" s="3" t="s">
        <v>1606</v>
      </c>
      <c r="C1909" s="3" t="s">
        <v>5715</v>
      </c>
      <c r="D1909" s="6">
        <v>6000</v>
      </c>
      <c r="E1909" s="8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8274</v>
      </c>
      <c r="O1909">
        <f t="shared" si="174"/>
        <v>101</v>
      </c>
      <c r="P1909">
        <f t="shared" si="175"/>
        <v>137.31</v>
      </c>
      <c r="Q1909" t="s">
        <v>8312</v>
      </c>
      <c r="R1909" t="s">
        <v>8313</v>
      </c>
      <c r="S1909" s="14">
        <f t="shared" si="176"/>
        <v>40747.012881944444</v>
      </c>
      <c r="T1909" s="14">
        <f t="shared" si="177"/>
        <v>40756.291666666664</v>
      </c>
      <c r="U1909">
        <f t="shared" si="178"/>
        <v>10</v>
      </c>
      <c r="V1909">
        <f t="shared" si="179"/>
        <v>2011</v>
      </c>
    </row>
    <row r="1910" spans="1:22" ht="45" x14ac:dyDescent="0.25">
      <c r="A1910">
        <v>826</v>
      </c>
      <c r="B1910" s="3" t="s">
        <v>827</v>
      </c>
      <c r="C1910" s="3" t="s">
        <v>4936</v>
      </c>
      <c r="D1910" s="6">
        <v>5500</v>
      </c>
      <c r="E1910" s="8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8274</v>
      </c>
      <c r="O1910">
        <f t="shared" si="174"/>
        <v>101</v>
      </c>
      <c r="P1910">
        <f t="shared" si="175"/>
        <v>113.88</v>
      </c>
      <c r="Q1910" t="s">
        <v>8312</v>
      </c>
      <c r="R1910" t="s">
        <v>8313</v>
      </c>
      <c r="S1910" s="14">
        <f t="shared" si="176"/>
        <v>40973.038541666669</v>
      </c>
      <c r="T1910" s="14">
        <f t="shared" si="177"/>
        <v>40993.996874999997</v>
      </c>
      <c r="U1910">
        <f t="shared" si="178"/>
        <v>21</v>
      </c>
      <c r="V1910">
        <f t="shared" si="179"/>
        <v>2012</v>
      </c>
    </row>
    <row r="1911" spans="1:22" ht="60" x14ac:dyDescent="0.25">
      <c r="A1911">
        <v>2798</v>
      </c>
      <c r="B1911" s="3" t="s">
        <v>2798</v>
      </c>
      <c r="C1911" s="3" t="s">
        <v>6908</v>
      </c>
      <c r="D1911" s="6">
        <v>5000</v>
      </c>
      <c r="E1911" s="8">
        <v>5070</v>
      </c>
      <c r="F1911" t="s">
        <v>8218</v>
      </c>
      <c r="G1911" t="s">
        <v>8224</v>
      </c>
      <c r="H1911" t="s">
        <v>8246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t="s">
        <v>8269</v>
      </c>
      <c r="O1911">
        <f t="shared" si="174"/>
        <v>101</v>
      </c>
      <c r="P1911">
        <f t="shared" si="175"/>
        <v>36.47</v>
      </c>
      <c r="Q1911" t="s">
        <v>8315</v>
      </c>
      <c r="R1911" t="s">
        <v>8316</v>
      </c>
      <c r="S1911" s="14">
        <f t="shared" si="176"/>
        <v>42201.675011574072</v>
      </c>
      <c r="T1911" s="14">
        <f t="shared" si="177"/>
        <v>42216.666666666672</v>
      </c>
      <c r="U1911">
        <f t="shared" si="178"/>
        <v>15</v>
      </c>
      <c r="V1911">
        <f t="shared" si="179"/>
        <v>2015</v>
      </c>
    </row>
    <row r="1912" spans="1:22" ht="60" x14ac:dyDescent="0.25">
      <c r="A1912">
        <v>2979</v>
      </c>
      <c r="B1912" s="3" t="s">
        <v>2979</v>
      </c>
      <c r="C1912" s="3" t="s">
        <v>7089</v>
      </c>
      <c r="D1912" s="6">
        <v>5000</v>
      </c>
      <c r="E1912" s="8">
        <v>5070</v>
      </c>
      <c r="F1912" t="s">
        <v>8218</v>
      </c>
      <c r="G1912" t="s">
        <v>8223</v>
      </c>
      <c r="H1912" t="s">
        <v>8245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t="s">
        <v>8269</v>
      </c>
      <c r="O1912">
        <f t="shared" si="174"/>
        <v>101</v>
      </c>
      <c r="P1912">
        <f t="shared" si="175"/>
        <v>110.22</v>
      </c>
      <c r="Q1912" t="s">
        <v>8315</v>
      </c>
      <c r="R1912" t="s">
        <v>8316</v>
      </c>
      <c r="S1912" s="14">
        <f t="shared" si="176"/>
        <v>41993.824340277773</v>
      </c>
      <c r="T1912" s="14">
        <f t="shared" si="177"/>
        <v>42010.25</v>
      </c>
      <c r="U1912">
        <f t="shared" si="178"/>
        <v>17</v>
      </c>
      <c r="V1912">
        <f t="shared" si="179"/>
        <v>2014</v>
      </c>
    </row>
    <row r="1913" spans="1:22" ht="60" x14ac:dyDescent="0.25">
      <c r="A1913">
        <v>841</v>
      </c>
      <c r="B1913" s="3" t="s">
        <v>842</v>
      </c>
      <c r="C1913" s="3" t="s">
        <v>4951</v>
      </c>
      <c r="D1913" s="6">
        <v>5000</v>
      </c>
      <c r="E1913" s="8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8275</v>
      </c>
      <c r="O1913">
        <f t="shared" si="174"/>
        <v>101</v>
      </c>
      <c r="P1913">
        <f t="shared" si="175"/>
        <v>53.89</v>
      </c>
      <c r="Q1913" t="s">
        <v>8312</v>
      </c>
      <c r="R1913" t="s">
        <v>8333</v>
      </c>
      <c r="S1913" s="14">
        <f t="shared" si="176"/>
        <v>41923.838692129626</v>
      </c>
      <c r="T1913" s="14">
        <f t="shared" si="177"/>
        <v>41953.88035879629</v>
      </c>
      <c r="U1913">
        <f t="shared" si="178"/>
        <v>31</v>
      </c>
      <c r="V1913">
        <f t="shared" si="179"/>
        <v>2014</v>
      </c>
    </row>
    <row r="1914" spans="1:22" ht="60" x14ac:dyDescent="0.25">
      <c r="A1914">
        <v>3351</v>
      </c>
      <c r="B1914" s="3" t="s">
        <v>3350</v>
      </c>
      <c r="C1914" s="3" t="s">
        <v>7461</v>
      </c>
      <c r="D1914" s="6">
        <v>5000</v>
      </c>
      <c r="E1914" s="8">
        <v>5055</v>
      </c>
      <c r="F1914" t="s">
        <v>8218</v>
      </c>
      <c r="G1914" t="s">
        <v>8224</v>
      </c>
      <c r="H1914" t="s">
        <v>8246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t="s">
        <v>8269</v>
      </c>
      <c r="O1914">
        <f t="shared" si="174"/>
        <v>101</v>
      </c>
      <c r="P1914">
        <f t="shared" si="175"/>
        <v>93.61</v>
      </c>
      <c r="Q1914" t="s">
        <v>8315</v>
      </c>
      <c r="R1914" t="s">
        <v>8316</v>
      </c>
      <c r="S1914" s="14">
        <f t="shared" si="176"/>
        <v>41806.395428240743</v>
      </c>
      <c r="T1914" s="14">
        <f t="shared" si="177"/>
        <v>41843.458333333336</v>
      </c>
      <c r="U1914">
        <f t="shared" si="178"/>
        <v>38</v>
      </c>
      <c r="V1914">
        <f t="shared" si="179"/>
        <v>2014</v>
      </c>
    </row>
    <row r="1915" spans="1:22" ht="60" x14ac:dyDescent="0.25">
      <c r="A1915">
        <v>2053</v>
      </c>
      <c r="B1915" s="3" t="s">
        <v>2054</v>
      </c>
      <c r="C1915" s="3" t="s">
        <v>6163</v>
      </c>
      <c r="D1915" s="6">
        <v>5000</v>
      </c>
      <c r="E1915" s="8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8293</v>
      </c>
      <c r="O1915">
        <f t="shared" si="174"/>
        <v>101</v>
      </c>
      <c r="P1915">
        <f t="shared" si="175"/>
        <v>41.74</v>
      </c>
      <c r="Q1915" t="s">
        <v>8308</v>
      </c>
      <c r="R1915" t="s">
        <v>8309</v>
      </c>
      <c r="S1915" s="14">
        <f t="shared" si="176"/>
        <v>42303.617488425924</v>
      </c>
      <c r="T1915" s="14">
        <f t="shared" si="177"/>
        <v>42333.659155092595</v>
      </c>
      <c r="U1915">
        <f t="shared" si="178"/>
        <v>31</v>
      </c>
      <c r="V1915">
        <f t="shared" si="179"/>
        <v>2015</v>
      </c>
    </row>
    <row r="1916" spans="1:22" ht="60" x14ac:dyDescent="0.25">
      <c r="A1916">
        <v>3760</v>
      </c>
      <c r="B1916" s="3" t="s">
        <v>3757</v>
      </c>
      <c r="C1916" s="3" t="s">
        <v>7870</v>
      </c>
      <c r="D1916" s="6">
        <v>5000</v>
      </c>
      <c r="E1916" s="8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8303</v>
      </c>
      <c r="O1916">
        <f t="shared" si="174"/>
        <v>101</v>
      </c>
      <c r="P1916">
        <f t="shared" si="175"/>
        <v>55.5</v>
      </c>
      <c r="Q1916" t="s">
        <v>8315</v>
      </c>
      <c r="R1916" t="s">
        <v>8336</v>
      </c>
      <c r="S1916" s="14">
        <f t="shared" si="176"/>
        <v>41739.525300925925</v>
      </c>
      <c r="T1916" s="14">
        <f t="shared" si="177"/>
        <v>41764.525300925925</v>
      </c>
      <c r="U1916">
        <f t="shared" si="178"/>
        <v>25</v>
      </c>
      <c r="V1916">
        <f t="shared" si="179"/>
        <v>2014</v>
      </c>
    </row>
    <row r="1917" spans="1:22" x14ac:dyDescent="0.25">
      <c r="A1917">
        <v>836</v>
      </c>
      <c r="B1917" s="3" t="s">
        <v>837</v>
      </c>
      <c r="C1917" s="3" t="s">
        <v>4946</v>
      </c>
      <c r="D1917" s="6">
        <v>5000</v>
      </c>
      <c r="E1917" s="8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8274</v>
      </c>
      <c r="O1917">
        <f t="shared" si="174"/>
        <v>101</v>
      </c>
      <c r="P1917">
        <f t="shared" si="175"/>
        <v>109.71</v>
      </c>
      <c r="Q1917" t="s">
        <v>8312</v>
      </c>
      <c r="R1917" t="s">
        <v>8313</v>
      </c>
      <c r="S1917" s="14">
        <f t="shared" si="176"/>
        <v>41524.056921296295</v>
      </c>
      <c r="T1917" s="14">
        <f t="shared" si="177"/>
        <v>41554.056921296295</v>
      </c>
      <c r="U1917">
        <f t="shared" si="178"/>
        <v>30</v>
      </c>
      <c r="V1917">
        <f t="shared" si="179"/>
        <v>2013</v>
      </c>
    </row>
    <row r="1918" spans="1:22" ht="45" x14ac:dyDescent="0.25">
      <c r="A1918">
        <v>2544</v>
      </c>
      <c r="B1918" s="3" t="s">
        <v>2544</v>
      </c>
      <c r="C1918" s="3" t="s">
        <v>6654</v>
      </c>
      <c r="D1918" s="6">
        <v>5000</v>
      </c>
      <c r="E1918" s="8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8298</v>
      </c>
      <c r="O1918">
        <f t="shared" si="174"/>
        <v>101</v>
      </c>
      <c r="P1918">
        <f t="shared" si="175"/>
        <v>88.44</v>
      </c>
      <c r="Q1918" t="s">
        <v>8312</v>
      </c>
      <c r="R1918" t="s">
        <v>8334</v>
      </c>
      <c r="S1918" s="14">
        <f t="shared" si="176"/>
        <v>41068.520474537036</v>
      </c>
      <c r="T1918" s="14">
        <f t="shared" si="177"/>
        <v>41098.520474537036</v>
      </c>
      <c r="U1918">
        <f t="shared" si="178"/>
        <v>30</v>
      </c>
      <c r="V1918">
        <f t="shared" si="179"/>
        <v>2012</v>
      </c>
    </row>
    <row r="1919" spans="1:22" ht="60" x14ac:dyDescent="0.25">
      <c r="A1919">
        <v>3721</v>
      </c>
      <c r="B1919" s="3" t="s">
        <v>3718</v>
      </c>
      <c r="C1919" s="3" t="s">
        <v>7831</v>
      </c>
      <c r="D1919" s="6">
        <v>5000</v>
      </c>
      <c r="E1919" s="8">
        <v>5040</v>
      </c>
      <c r="F1919" t="s">
        <v>8218</v>
      </c>
      <c r="G1919" t="s">
        <v>8223</v>
      </c>
      <c r="H1919" t="s">
        <v>8245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t="s">
        <v>8269</v>
      </c>
      <c r="O1919">
        <f t="shared" si="174"/>
        <v>101</v>
      </c>
      <c r="P1919">
        <f t="shared" si="175"/>
        <v>114.55</v>
      </c>
      <c r="Q1919" t="s">
        <v>8315</v>
      </c>
      <c r="R1919" t="s">
        <v>8316</v>
      </c>
      <c r="S1919" s="14">
        <f t="shared" si="176"/>
        <v>41927.936157407406</v>
      </c>
      <c r="T1919" s="14">
        <f t="shared" si="177"/>
        <v>41948.977824074071</v>
      </c>
      <c r="U1919">
        <f t="shared" si="178"/>
        <v>22</v>
      </c>
      <c r="V1919">
        <f t="shared" si="179"/>
        <v>2014</v>
      </c>
    </row>
    <row r="1920" spans="1:22" ht="60" x14ac:dyDescent="0.25">
      <c r="A1920">
        <v>2964</v>
      </c>
      <c r="B1920" s="3" t="s">
        <v>2964</v>
      </c>
      <c r="C1920" s="3" t="s">
        <v>7074</v>
      </c>
      <c r="D1920" s="6">
        <v>5000</v>
      </c>
      <c r="E1920" s="8">
        <v>5035.6899999999996</v>
      </c>
      <c r="F1920" t="s">
        <v>8218</v>
      </c>
      <c r="G1920" t="s">
        <v>8223</v>
      </c>
      <c r="H1920" t="s">
        <v>8245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t="s">
        <v>8269</v>
      </c>
      <c r="O1920">
        <f t="shared" si="174"/>
        <v>101</v>
      </c>
      <c r="P1920">
        <f t="shared" si="175"/>
        <v>25.69</v>
      </c>
      <c r="Q1920" t="s">
        <v>8315</v>
      </c>
      <c r="R1920" t="s">
        <v>8316</v>
      </c>
      <c r="S1920" s="14">
        <f t="shared" si="176"/>
        <v>41827.909942129627</v>
      </c>
      <c r="T1920" s="14">
        <f t="shared" si="177"/>
        <v>41857.897222222222</v>
      </c>
      <c r="U1920">
        <f t="shared" si="178"/>
        <v>30</v>
      </c>
      <c r="V1920">
        <f t="shared" si="179"/>
        <v>2014</v>
      </c>
    </row>
    <row r="1921" spans="1:22" x14ac:dyDescent="0.25">
      <c r="A1921">
        <v>106</v>
      </c>
      <c r="B1921" s="3" t="s">
        <v>108</v>
      </c>
      <c r="C1921" s="3" t="s">
        <v>4217</v>
      </c>
      <c r="D1921" s="6">
        <v>5000</v>
      </c>
      <c r="E1921" s="8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8264</v>
      </c>
      <c r="O1921">
        <f t="shared" si="174"/>
        <v>101</v>
      </c>
      <c r="P1921">
        <f t="shared" si="175"/>
        <v>186.11</v>
      </c>
      <c r="Q1921" t="s">
        <v>8318</v>
      </c>
      <c r="R1921" t="s">
        <v>8319</v>
      </c>
      <c r="S1921" s="14">
        <f t="shared" si="176"/>
        <v>40987.776631944449</v>
      </c>
      <c r="T1921" s="14">
        <f t="shared" si="177"/>
        <v>41001.776631944449</v>
      </c>
      <c r="U1921">
        <f t="shared" si="178"/>
        <v>14</v>
      </c>
      <c r="V1921">
        <f t="shared" si="179"/>
        <v>2012</v>
      </c>
    </row>
    <row r="1922" spans="1:22" ht="60" x14ac:dyDescent="0.25">
      <c r="A1922">
        <v>3344</v>
      </c>
      <c r="B1922" s="3" t="s">
        <v>3344</v>
      </c>
      <c r="C1922" s="3" t="s">
        <v>7454</v>
      </c>
      <c r="D1922" s="6">
        <v>4500</v>
      </c>
      <c r="E1922" s="8">
        <v>4565</v>
      </c>
      <c r="F1922" t="s">
        <v>8218</v>
      </c>
      <c r="G1922" t="s">
        <v>8223</v>
      </c>
      <c r="H1922" t="s">
        <v>8245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t="s">
        <v>8269</v>
      </c>
      <c r="O1922">
        <f t="shared" ref="O1922:O1985" si="180">ROUND(E1922/D1922*100,0)</f>
        <v>101</v>
      </c>
      <c r="P1922">
        <f t="shared" si="175"/>
        <v>114.13</v>
      </c>
      <c r="Q1922" t="s">
        <v>8315</v>
      </c>
      <c r="R1922" t="s">
        <v>8316</v>
      </c>
      <c r="S1922" s="14">
        <f t="shared" si="176"/>
        <v>41851.200150462959</v>
      </c>
      <c r="T1922" s="14">
        <f t="shared" si="177"/>
        <v>41881.200150462959</v>
      </c>
      <c r="U1922">
        <f t="shared" si="178"/>
        <v>30</v>
      </c>
      <c r="V1922">
        <f t="shared" si="179"/>
        <v>2014</v>
      </c>
    </row>
    <row r="1923" spans="1:22" ht="60" x14ac:dyDescent="0.25">
      <c r="A1923">
        <v>3756</v>
      </c>
      <c r="B1923" s="3" t="s">
        <v>3753</v>
      </c>
      <c r="C1923" s="3" t="s">
        <v>7866</v>
      </c>
      <c r="D1923" s="6">
        <v>4500</v>
      </c>
      <c r="E1923" s="8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8303</v>
      </c>
      <c r="O1923">
        <f t="shared" si="180"/>
        <v>101</v>
      </c>
      <c r="P1923">
        <f t="shared" ref="P1923:P1986" si="181">IFERROR(ROUND(E1923/L1923,2),0)</f>
        <v>267.64999999999998</v>
      </c>
      <c r="Q1923" t="s">
        <v>8315</v>
      </c>
      <c r="R1923" t="s">
        <v>8336</v>
      </c>
      <c r="S1923" s="14">
        <f t="shared" ref="S1923:S1986" si="182">+(((J1923/60)/60)/24)+DATE(1970,1,1)</f>
        <v>41771.814791666664</v>
      </c>
      <c r="T1923" s="14">
        <f t="shared" ref="T1923:T1986" si="183">+(((I1923/60)/60)/24)+DATE(1970,1,1)</f>
        <v>41801.814791666664</v>
      </c>
      <c r="U1923">
        <f t="shared" ref="U1923:U1986" si="184">CEILING(T1923-S1923,1)</f>
        <v>30</v>
      </c>
      <c r="V1923">
        <f t="shared" ref="V1923:V1986" si="185">YEAR(S1923)</f>
        <v>2014</v>
      </c>
    </row>
    <row r="1924" spans="1:22" ht="60" x14ac:dyDescent="0.25">
      <c r="A1924">
        <v>1652</v>
      </c>
      <c r="B1924" s="3" t="s">
        <v>1653</v>
      </c>
      <c r="C1924" s="3" t="s">
        <v>5762</v>
      </c>
      <c r="D1924" s="6">
        <v>4500</v>
      </c>
      <c r="E1924" s="8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8290</v>
      </c>
      <c r="O1924">
        <f t="shared" si="180"/>
        <v>101</v>
      </c>
      <c r="P1924">
        <f t="shared" si="181"/>
        <v>64.709999999999994</v>
      </c>
      <c r="Q1924" t="s">
        <v>8312</v>
      </c>
      <c r="R1924" t="s">
        <v>8320</v>
      </c>
      <c r="S1924" s="14">
        <f t="shared" si="182"/>
        <v>41572.492974537039</v>
      </c>
      <c r="T1924" s="14">
        <f t="shared" si="183"/>
        <v>41602.534641203703</v>
      </c>
      <c r="U1924">
        <f t="shared" si="184"/>
        <v>31</v>
      </c>
      <c r="V1924">
        <f t="shared" si="185"/>
        <v>2013</v>
      </c>
    </row>
    <row r="1925" spans="1:22" ht="60" x14ac:dyDescent="0.25">
      <c r="A1925">
        <v>3018</v>
      </c>
      <c r="B1925" s="3" t="s">
        <v>3018</v>
      </c>
      <c r="C1925" s="3" t="s">
        <v>7128</v>
      </c>
      <c r="D1925" s="6">
        <v>4200</v>
      </c>
      <c r="E1925" s="8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8301</v>
      </c>
      <c r="O1925">
        <f t="shared" si="180"/>
        <v>101</v>
      </c>
      <c r="P1925">
        <f t="shared" si="181"/>
        <v>103.17</v>
      </c>
      <c r="Q1925" t="s">
        <v>8315</v>
      </c>
      <c r="R1925" t="s">
        <v>8328</v>
      </c>
      <c r="S1925" s="14">
        <f t="shared" si="182"/>
        <v>42163.29833333334</v>
      </c>
      <c r="T1925" s="14">
        <f t="shared" si="183"/>
        <v>42205.916666666672</v>
      </c>
      <c r="U1925">
        <f t="shared" si="184"/>
        <v>43</v>
      </c>
      <c r="V1925">
        <f t="shared" si="185"/>
        <v>2015</v>
      </c>
    </row>
    <row r="1926" spans="1:22" ht="60" x14ac:dyDescent="0.25">
      <c r="A1926">
        <v>2938</v>
      </c>
      <c r="B1926" s="3" t="s">
        <v>2938</v>
      </c>
      <c r="C1926" s="3" t="s">
        <v>7048</v>
      </c>
      <c r="D1926" s="6">
        <v>4000</v>
      </c>
      <c r="E1926" s="8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8303</v>
      </c>
      <c r="O1926">
        <f t="shared" si="180"/>
        <v>101</v>
      </c>
      <c r="P1926">
        <f t="shared" si="181"/>
        <v>126.72</v>
      </c>
      <c r="Q1926" t="s">
        <v>8315</v>
      </c>
      <c r="R1926" t="s">
        <v>8336</v>
      </c>
      <c r="S1926" s="14">
        <f t="shared" si="182"/>
        <v>42004.703865740739</v>
      </c>
      <c r="T1926" s="14">
        <f t="shared" si="183"/>
        <v>42034.703865740739</v>
      </c>
      <c r="U1926">
        <f t="shared" si="184"/>
        <v>30</v>
      </c>
      <c r="V1926">
        <f t="shared" si="185"/>
        <v>2014</v>
      </c>
    </row>
    <row r="1927" spans="1:22" ht="45" x14ac:dyDescent="0.25">
      <c r="A1927">
        <v>30</v>
      </c>
      <c r="B1927" s="3" t="s">
        <v>32</v>
      </c>
      <c r="C1927" s="3" t="s">
        <v>4141</v>
      </c>
      <c r="D1927" s="6">
        <v>4000</v>
      </c>
      <c r="E1927" s="8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8263</v>
      </c>
      <c r="O1927">
        <f t="shared" si="180"/>
        <v>101</v>
      </c>
      <c r="P1927">
        <f t="shared" si="181"/>
        <v>76.45</v>
      </c>
      <c r="Q1927" t="s">
        <v>8318</v>
      </c>
      <c r="R1927" t="s">
        <v>8332</v>
      </c>
      <c r="S1927" s="14">
        <f t="shared" si="182"/>
        <v>41842.292997685188</v>
      </c>
      <c r="T1927" s="14">
        <f t="shared" si="183"/>
        <v>41872.292997685188</v>
      </c>
      <c r="U1927">
        <f t="shared" si="184"/>
        <v>30</v>
      </c>
      <c r="V1927">
        <f t="shared" si="185"/>
        <v>2014</v>
      </c>
    </row>
    <row r="1928" spans="1:22" ht="30" x14ac:dyDescent="0.25">
      <c r="A1928">
        <v>3157</v>
      </c>
      <c r="B1928" s="3" t="s">
        <v>3157</v>
      </c>
      <c r="C1928" s="3" t="s">
        <v>7267</v>
      </c>
      <c r="D1928" s="6">
        <v>4000</v>
      </c>
      <c r="E1928" s="8">
        <v>4040</v>
      </c>
      <c r="F1928" t="s">
        <v>8218</v>
      </c>
      <c r="G1928" t="s">
        <v>8223</v>
      </c>
      <c r="H1928" t="s">
        <v>8245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8269</v>
      </c>
      <c r="O1928">
        <f t="shared" si="180"/>
        <v>101</v>
      </c>
      <c r="P1928">
        <f t="shared" si="181"/>
        <v>98.54</v>
      </c>
      <c r="Q1928" t="s">
        <v>8315</v>
      </c>
      <c r="R1928" t="s">
        <v>8316</v>
      </c>
      <c r="S1928" s="14">
        <f t="shared" si="182"/>
        <v>41829.788252314815</v>
      </c>
      <c r="T1928" s="14">
        <f t="shared" si="183"/>
        <v>41839.208333333336</v>
      </c>
      <c r="U1928">
        <f t="shared" si="184"/>
        <v>10</v>
      </c>
      <c r="V1928">
        <f t="shared" si="185"/>
        <v>2014</v>
      </c>
    </row>
    <row r="1929" spans="1:22" ht="30" x14ac:dyDescent="0.25">
      <c r="A1929">
        <v>1628</v>
      </c>
      <c r="B1929" s="3" t="s">
        <v>1629</v>
      </c>
      <c r="C1929" s="3" t="s">
        <v>5738</v>
      </c>
      <c r="D1929" s="6">
        <v>4000</v>
      </c>
      <c r="E1929" s="8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8274</v>
      </c>
      <c r="O1929">
        <f t="shared" si="180"/>
        <v>101</v>
      </c>
      <c r="P1929">
        <f t="shared" si="181"/>
        <v>45.88</v>
      </c>
      <c r="Q1929" t="s">
        <v>8312</v>
      </c>
      <c r="R1929" t="s">
        <v>8313</v>
      </c>
      <c r="S1929" s="14">
        <f t="shared" si="182"/>
        <v>41774.737060185187</v>
      </c>
      <c r="T1929" s="14">
        <f t="shared" si="183"/>
        <v>41807.737060185187</v>
      </c>
      <c r="U1929">
        <f t="shared" si="184"/>
        <v>33</v>
      </c>
      <c r="V1929">
        <f t="shared" si="185"/>
        <v>2014</v>
      </c>
    </row>
    <row r="1930" spans="1:22" ht="60" x14ac:dyDescent="0.25">
      <c r="A1930">
        <v>3418</v>
      </c>
      <c r="B1930" s="3" t="s">
        <v>3417</v>
      </c>
      <c r="C1930" s="3" t="s">
        <v>7528</v>
      </c>
      <c r="D1930" s="6">
        <v>4000</v>
      </c>
      <c r="E1930" s="8">
        <v>4035</v>
      </c>
      <c r="F1930" t="s">
        <v>8218</v>
      </c>
      <c r="G1930" t="s">
        <v>8223</v>
      </c>
      <c r="H1930" t="s">
        <v>8245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t="s">
        <v>8269</v>
      </c>
      <c r="O1930">
        <f t="shared" si="180"/>
        <v>101</v>
      </c>
      <c r="P1930">
        <f t="shared" si="181"/>
        <v>72.05</v>
      </c>
      <c r="Q1930" t="s">
        <v>8315</v>
      </c>
      <c r="R1930" t="s">
        <v>8316</v>
      </c>
      <c r="S1930" s="14">
        <f t="shared" si="182"/>
        <v>41752.83457175926</v>
      </c>
      <c r="T1930" s="14">
        <f t="shared" si="183"/>
        <v>41782.83457175926</v>
      </c>
      <c r="U1930">
        <f t="shared" si="184"/>
        <v>30</v>
      </c>
      <c r="V1930">
        <f t="shared" si="185"/>
        <v>2014</v>
      </c>
    </row>
    <row r="1931" spans="1:22" ht="45" x14ac:dyDescent="0.25">
      <c r="A1931">
        <v>3717</v>
      </c>
      <c r="B1931" s="3" t="s">
        <v>3714</v>
      </c>
      <c r="C1931" s="3" t="s">
        <v>7827</v>
      </c>
      <c r="D1931" s="6">
        <v>4000</v>
      </c>
      <c r="E1931" s="8">
        <v>4030</v>
      </c>
      <c r="F1931" t="s">
        <v>8218</v>
      </c>
      <c r="G1931" t="s">
        <v>8224</v>
      </c>
      <c r="H1931" t="s">
        <v>8246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t="s">
        <v>8269</v>
      </c>
      <c r="O1931">
        <f t="shared" si="180"/>
        <v>101</v>
      </c>
      <c r="P1931">
        <f t="shared" si="181"/>
        <v>310</v>
      </c>
      <c r="Q1931" t="s">
        <v>8315</v>
      </c>
      <c r="R1931" t="s">
        <v>8316</v>
      </c>
      <c r="S1931" s="14">
        <f t="shared" si="182"/>
        <v>42102.866307870368</v>
      </c>
      <c r="T1931" s="14">
        <f t="shared" si="183"/>
        <v>42133.866307870368</v>
      </c>
      <c r="U1931">
        <f t="shared" si="184"/>
        <v>31</v>
      </c>
      <c r="V1931">
        <f t="shared" si="185"/>
        <v>2015</v>
      </c>
    </row>
    <row r="1932" spans="1:22" ht="45" x14ac:dyDescent="0.25">
      <c r="A1932">
        <v>2086</v>
      </c>
      <c r="B1932" s="3" t="s">
        <v>2087</v>
      </c>
      <c r="C1932" s="3" t="s">
        <v>6196</v>
      </c>
      <c r="D1932" s="6">
        <v>4000</v>
      </c>
      <c r="E1932" s="8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8277</v>
      </c>
      <c r="O1932">
        <f t="shared" si="180"/>
        <v>101</v>
      </c>
      <c r="P1932">
        <f t="shared" si="181"/>
        <v>115.09</v>
      </c>
      <c r="Q1932" t="s">
        <v>8312</v>
      </c>
      <c r="R1932" t="s">
        <v>8329</v>
      </c>
      <c r="S1932" s="14">
        <f t="shared" si="182"/>
        <v>40860.67050925926</v>
      </c>
      <c r="T1932" s="14">
        <f t="shared" si="183"/>
        <v>40891.207638888889</v>
      </c>
      <c r="U1932">
        <f t="shared" si="184"/>
        <v>31</v>
      </c>
      <c r="V1932">
        <f t="shared" si="185"/>
        <v>2011</v>
      </c>
    </row>
    <row r="1933" spans="1:22" ht="60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80"/>
        <v>101</v>
      </c>
      <c r="P1933">
        <f t="shared" si="181"/>
        <v>53.95</v>
      </c>
      <c r="Q1933" t="s">
        <v>8315</v>
      </c>
      <c r="R1933" t="s">
        <v>8328</v>
      </c>
      <c r="S1933" s="14">
        <f t="shared" si="182"/>
        <v>41780.745254629634</v>
      </c>
      <c r="T1933" s="14">
        <f t="shared" si="183"/>
        <v>41810.917361111111</v>
      </c>
      <c r="U1933">
        <f t="shared" si="184"/>
        <v>31</v>
      </c>
      <c r="V1933">
        <f t="shared" si="185"/>
        <v>2014</v>
      </c>
    </row>
    <row r="1934" spans="1:22" ht="60" x14ac:dyDescent="0.25">
      <c r="A1934">
        <v>1649</v>
      </c>
      <c r="B1934" s="3" t="s">
        <v>1650</v>
      </c>
      <c r="C1934" s="3" t="s">
        <v>5759</v>
      </c>
      <c r="D1934" s="6">
        <v>3800</v>
      </c>
      <c r="E1934" s="8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8290</v>
      </c>
      <c r="O1934">
        <f t="shared" si="180"/>
        <v>101</v>
      </c>
      <c r="P1934">
        <f t="shared" si="181"/>
        <v>47.19</v>
      </c>
      <c r="Q1934" t="s">
        <v>8312</v>
      </c>
      <c r="R1934" t="s">
        <v>8320</v>
      </c>
      <c r="S1934" s="14">
        <f t="shared" si="182"/>
        <v>41737.684664351851</v>
      </c>
      <c r="T1934" s="14">
        <f t="shared" si="183"/>
        <v>41782.684664351851</v>
      </c>
      <c r="U1934">
        <f t="shared" si="184"/>
        <v>45</v>
      </c>
      <c r="V1934">
        <f t="shared" si="185"/>
        <v>2014</v>
      </c>
    </row>
    <row r="1935" spans="1:22" ht="45" x14ac:dyDescent="0.25">
      <c r="A1935">
        <v>2220</v>
      </c>
      <c r="B1935" s="3" t="s">
        <v>2221</v>
      </c>
      <c r="C1935" s="3" t="s">
        <v>6330</v>
      </c>
      <c r="D1935" s="6">
        <v>3500</v>
      </c>
      <c r="E1935" s="8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8278</v>
      </c>
      <c r="O1935">
        <f t="shared" si="180"/>
        <v>101</v>
      </c>
      <c r="P1935">
        <f t="shared" si="181"/>
        <v>51.3</v>
      </c>
      <c r="Q1935" t="s">
        <v>8312</v>
      </c>
      <c r="R1935" t="s">
        <v>8325</v>
      </c>
      <c r="S1935" s="14">
        <f t="shared" si="182"/>
        <v>41452.060601851852</v>
      </c>
      <c r="T1935" s="14">
        <f t="shared" si="183"/>
        <v>41482.060601851852</v>
      </c>
      <c r="U1935">
        <f t="shared" si="184"/>
        <v>30</v>
      </c>
      <c r="V1935">
        <f t="shared" si="185"/>
        <v>2013</v>
      </c>
    </row>
    <row r="1936" spans="1:22" ht="60" x14ac:dyDescent="0.25">
      <c r="A1936">
        <v>3150</v>
      </c>
      <c r="B1936" s="3" t="s">
        <v>3150</v>
      </c>
      <c r="C1936" s="3" t="s">
        <v>7260</v>
      </c>
      <c r="D1936" s="6">
        <v>3500</v>
      </c>
      <c r="E1936" s="8">
        <v>3535</v>
      </c>
      <c r="F1936" t="s">
        <v>8218</v>
      </c>
      <c r="G1936" t="s">
        <v>8223</v>
      </c>
      <c r="H1936" t="s">
        <v>8245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t="s">
        <v>8269</v>
      </c>
      <c r="O1936">
        <f t="shared" si="180"/>
        <v>101</v>
      </c>
      <c r="P1936">
        <f t="shared" si="181"/>
        <v>33.99</v>
      </c>
      <c r="Q1936" t="s">
        <v>8315</v>
      </c>
      <c r="R1936" t="s">
        <v>8316</v>
      </c>
      <c r="S1936" s="14">
        <f t="shared" si="182"/>
        <v>40478.263923611114</v>
      </c>
      <c r="T1936" s="14">
        <f t="shared" si="183"/>
        <v>40568.166666666664</v>
      </c>
      <c r="U1936">
        <f t="shared" si="184"/>
        <v>90</v>
      </c>
      <c r="V1936">
        <f t="shared" si="185"/>
        <v>2010</v>
      </c>
    </row>
    <row r="1937" spans="1:22" ht="45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80"/>
        <v>101</v>
      </c>
      <c r="P1937">
        <f t="shared" si="181"/>
        <v>90.54</v>
      </c>
      <c r="Q1937" t="s">
        <v>8315</v>
      </c>
      <c r="R1937" t="s">
        <v>8336</v>
      </c>
      <c r="S1937" s="14">
        <f t="shared" si="182"/>
        <v>42553.583425925928</v>
      </c>
      <c r="T1937" s="14">
        <f t="shared" si="183"/>
        <v>42611.708333333328</v>
      </c>
      <c r="U1937">
        <f t="shared" si="184"/>
        <v>59</v>
      </c>
      <c r="V1937">
        <f t="shared" si="185"/>
        <v>2016</v>
      </c>
    </row>
    <row r="1938" spans="1:22" ht="60" x14ac:dyDescent="0.25">
      <c r="A1938">
        <v>3671</v>
      </c>
      <c r="B1938" s="3" t="s">
        <v>3668</v>
      </c>
      <c r="C1938" s="3" t="s">
        <v>7781</v>
      </c>
      <c r="D1938" s="6">
        <v>3500</v>
      </c>
      <c r="E1938" s="8">
        <v>3530</v>
      </c>
      <c r="F1938" t="s">
        <v>8218</v>
      </c>
      <c r="G1938" t="s">
        <v>8223</v>
      </c>
      <c r="H1938" t="s">
        <v>8245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t="s">
        <v>8269</v>
      </c>
      <c r="O1938">
        <f t="shared" si="180"/>
        <v>101</v>
      </c>
      <c r="P1938">
        <f t="shared" si="181"/>
        <v>88.25</v>
      </c>
      <c r="Q1938" t="s">
        <v>8315</v>
      </c>
      <c r="R1938" t="s">
        <v>8316</v>
      </c>
      <c r="S1938" s="14">
        <f t="shared" si="182"/>
        <v>41820.62809027778</v>
      </c>
      <c r="T1938" s="14">
        <f t="shared" si="183"/>
        <v>41841.165972222225</v>
      </c>
      <c r="U1938">
        <f t="shared" si="184"/>
        <v>21</v>
      </c>
      <c r="V1938">
        <f t="shared" si="185"/>
        <v>2014</v>
      </c>
    </row>
    <row r="1939" spans="1:22" ht="60" x14ac:dyDescent="0.25">
      <c r="A1939">
        <v>3382</v>
      </c>
      <c r="B1939" s="3" t="s">
        <v>3381</v>
      </c>
      <c r="C1939" s="3" t="s">
        <v>7492</v>
      </c>
      <c r="D1939" s="6">
        <v>3500</v>
      </c>
      <c r="E1939" s="8">
        <v>3526</v>
      </c>
      <c r="F1939" t="s">
        <v>8218</v>
      </c>
      <c r="G1939" t="s">
        <v>8224</v>
      </c>
      <c r="H1939" t="s">
        <v>8246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t="s">
        <v>8269</v>
      </c>
      <c r="O1939">
        <f t="shared" si="180"/>
        <v>101</v>
      </c>
      <c r="P1939">
        <f t="shared" si="181"/>
        <v>76.650000000000006</v>
      </c>
      <c r="Q1939" t="s">
        <v>8315</v>
      </c>
      <c r="R1939" t="s">
        <v>8316</v>
      </c>
      <c r="S1939" s="14">
        <f t="shared" si="182"/>
        <v>42559.431203703702</v>
      </c>
      <c r="T1939" s="14">
        <f t="shared" si="183"/>
        <v>42583.957638888889</v>
      </c>
      <c r="U1939">
        <f t="shared" si="184"/>
        <v>25</v>
      </c>
      <c r="V1939">
        <f t="shared" si="185"/>
        <v>2016</v>
      </c>
    </row>
    <row r="1940" spans="1:22" ht="60" x14ac:dyDescent="0.25">
      <c r="A1940">
        <v>1882</v>
      </c>
      <c r="B1940" s="3" t="s">
        <v>1883</v>
      </c>
      <c r="C1940" s="3" t="s">
        <v>5992</v>
      </c>
      <c r="D1940" s="6">
        <v>3350</v>
      </c>
      <c r="E1940" s="8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8277</v>
      </c>
      <c r="O1940">
        <f t="shared" si="180"/>
        <v>101</v>
      </c>
      <c r="P1940">
        <f t="shared" si="181"/>
        <v>41.73</v>
      </c>
      <c r="Q1940" t="s">
        <v>8312</v>
      </c>
      <c r="R1940" t="s">
        <v>8329</v>
      </c>
      <c r="S1940" s="14">
        <f t="shared" si="182"/>
        <v>41067.949212962965</v>
      </c>
      <c r="T1940" s="14">
        <f t="shared" si="183"/>
        <v>41100.991666666669</v>
      </c>
      <c r="U1940">
        <f t="shared" si="184"/>
        <v>34</v>
      </c>
      <c r="V1940">
        <f t="shared" si="185"/>
        <v>2012</v>
      </c>
    </row>
    <row r="1941" spans="1:22" ht="60" x14ac:dyDescent="0.25">
      <c r="A1941">
        <v>337</v>
      </c>
      <c r="B1941" s="3" t="s">
        <v>338</v>
      </c>
      <c r="C1941" s="3" t="s">
        <v>4447</v>
      </c>
      <c r="D1941" s="6">
        <v>3000</v>
      </c>
      <c r="E1941" s="8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8267</v>
      </c>
      <c r="O1941">
        <f t="shared" si="180"/>
        <v>101</v>
      </c>
      <c r="P1941">
        <f t="shared" si="181"/>
        <v>97.9</v>
      </c>
      <c r="Q1941" t="s">
        <v>8318</v>
      </c>
      <c r="R1941" t="s">
        <v>8330</v>
      </c>
      <c r="S1941" s="14">
        <f t="shared" si="182"/>
        <v>42047.128564814819</v>
      </c>
      <c r="T1941" s="14">
        <f t="shared" si="183"/>
        <v>42077.086898148147</v>
      </c>
      <c r="U1941">
        <f t="shared" si="184"/>
        <v>30</v>
      </c>
      <c r="V1941">
        <f t="shared" si="185"/>
        <v>2015</v>
      </c>
    </row>
    <row r="1942" spans="1:22" ht="30" x14ac:dyDescent="0.25">
      <c r="A1942">
        <v>2789</v>
      </c>
      <c r="B1942" s="3" t="s">
        <v>2789</v>
      </c>
      <c r="C1942" s="3" t="s">
        <v>6899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t="s">
        <v>8269</v>
      </c>
      <c r="O1942">
        <f t="shared" si="180"/>
        <v>101</v>
      </c>
      <c r="P1942">
        <f t="shared" si="181"/>
        <v>126.46</v>
      </c>
      <c r="Q1942" t="s">
        <v>8315</v>
      </c>
      <c r="R1942" t="s">
        <v>8316</v>
      </c>
      <c r="S1942" s="14">
        <f t="shared" si="182"/>
        <v>42056.013124999998</v>
      </c>
      <c r="T1942" s="14">
        <f t="shared" si="183"/>
        <v>42075.166666666672</v>
      </c>
      <c r="U1942">
        <f t="shared" si="184"/>
        <v>20</v>
      </c>
      <c r="V1942">
        <f t="shared" si="185"/>
        <v>2015</v>
      </c>
    </row>
    <row r="1943" spans="1:22" ht="60" x14ac:dyDescent="0.25">
      <c r="A1943">
        <v>3003</v>
      </c>
      <c r="B1943" s="3" t="s">
        <v>3003</v>
      </c>
      <c r="C1943" s="3" t="s">
        <v>7113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8301</v>
      </c>
      <c r="O1943">
        <f t="shared" si="180"/>
        <v>101</v>
      </c>
      <c r="P1943">
        <f t="shared" si="181"/>
        <v>178.53</v>
      </c>
      <c r="Q1943" t="s">
        <v>8315</v>
      </c>
      <c r="R1943" t="s">
        <v>8328</v>
      </c>
      <c r="S1943" s="14">
        <f t="shared" si="182"/>
        <v>42398.849259259259</v>
      </c>
      <c r="T1943" s="14">
        <f t="shared" si="183"/>
        <v>42430.249305555553</v>
      </c>
      <c r="U1943">
        <f t="shared" si="184"/>
        <v>32</v>
      </c>
      <c r="V1943">
        <f t="shared" si="185"/>
        <v>2016</v>
      </c>
    </row>
    <row r="1944" spans="1:22" ht="45" x14ac:dyDescent="0.25">
      <c r="A1944">
        <v>3008</v>
      </c>
      <c r="B1944" s="3" t="s">
        <v>3008</v>
      </c>
      <c r="C1944" s="3" t="s">
        <v>7118</v>
      </c>
      <c r="D1944" s="6">
        <v>3000</v>
      </c>
      <c r="E1944" s="8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8301</v>
      </c>
      <c r="O1944">
        <f t="shared" si="180"/>
        <v>101</v>
      </c>
      <c r="P1944">
        <f t="shared" si="181"/>
        <v>116.73</v>
      </c>
      <c r="Q1944" t="s">
        <v>8315</v>
      </c>
      <c r="R1944" t="s">
        <v>8328</v>
      </c>
      <c r="S1944" s="14">
        <f t="shared" si="182"/>
        <v>42360.212025462963</v>
      </c>
      <c r="T1944" s="14">
        <f t="shared" si="183"/>
        <v>42390.212025462963</v>
      </c>
      <c r="U1944">
        <f t="shared" si="184"/>
        <v>30</v>
      </c>
      <c r="V1944">
        <f t="shared" si="185"/>
        <v>2015</v>
      </c>
    </row>
    <row r="1945" spans="1:22" ht="60" x14ac:dyDescent="0.25">
      <c r="A1945">
        <v>3174</v>
      </c>
      <c r="B1945" s="3" t="s">
        <v>3174</v>
      </c>
      <c r="C1945" s="3" t="s">
        <v>7284</v>
      </c>
      <c r="D1945" s="6">
        <v>3000</v>
      </c>
      <c r="E1945" s="8">
        <v>3034</v>
      </c>
      <c r="F1945" t="s">
        <v>8218</v>
      </c>
      <c r="G1945" t="s">
        <v>8223</v>
      </c>
      <c r="H1945" t="s">
        <v>8245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t="s">
        <v>8269</v>
      </c>
      <c r="O1945">
        <f t="shared" si="180"/>
        <v>101</v>
      </c>
      <c r="P1945">
        <f t="shared" si="181"/>
        <v>131.91</v>
      </c>
      <c r="Q1945" t="s">
        <v>8315</v>
      </c>
      <c r="R1945" t="s">
        <v>8316</v>
      </c>
      <c r="S1945" s="14">
        <f t="shared" si="182"/>
        <v>41862.864675925928</v>
      </c>
      <c r="T1945" s="14">
        <f t="shared" si="183"/>
        <v>41876.864675925928</v>
      </c>
      <c r="U1945">
        <f t="shared" si="184"/>
        <v>14</v>
      </c>
      <c r="V1945">
        <f t="shared" si="185"/>
        <v>2014</v>
      </c>
    </row>
    <row r="1946" spans="1:22" ht="60" x14ac:dyDescent="0.25">
      <c r="A1946">
        <v>3437</v>
      </c>
      <c r="B1946" s="3" t="s">
        <v>3436</v>
      </c>
      <c r="C1946" s="3" t="s">
        <v>7547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t="s">
        <v>8269</v>
      </c>
      <c r="O1946">
        <f t="shared" si="180"/>
        <v>101</v>
      </c>
      <c r="P1946">
        <f t="shared" si="181"/>
        <v>84.17</v>
      </c>
      <c r="Q1946" t="s">
        <v>8315</v>
      </c>
      <c r="R1946" t="s">
        <v>8316</v>
      </c>
      <c r="S1946" s="14">
        <f t="shared" si="182"/>
        <v>42205.710879629631</v>
      </c>
      <c r="T1946" s="14">
        <f t="shared" si="183"/>
        <v>42235.710879629631</v>
      </c>
      <c r="U1946">
        <f t="shared" si="184"/>
        <v>30</v>
      </c>
      <c r="V1946">
        <f t="shared" si="185"/>
        <v>2015</v>
      </c>
    </row>
    <row r="1947" spans="1:22" x14ac:dyDescent="0.25">
      <c r="A1947">
        <v>3467</v>
      </c>
      <c r="B1947" s="3" t="s">
        <v>3466</v>
      </c>
      <c r="C1947" s="3" t="s">
        <v>7577</v>
      </c>
      <c r="D1947" s="6">
        <v>3000</v>
      </c>
      <c r="E1947" s="8">
        <v>3030</v>
      </c>
      <c r="F1947" t="s">
        <v>8218</v>
      </c>
      <c r="G1947" t="s">
        <v>8223</v>
      </c>
      <c r="H1947" t="s">
        <v>8245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t="s">
        <v>8269</v>
      </c>
      <c r="O1947">
        <f t="shared" si="180"/>
        <v>101</v>
      </c>
      <c r="P1947">
        <f t="shared" si="181"/>
        <v>64.47</v>
      </c>
      <c r="Q1947" t="s">
        <v>8315</v>
      </c>
      <c r="R1947" t="s">
        <v>8316</v>
      </c>
      <c r="S1947" s="14">
        <f t="shared" si="182"/>
        <v>42053.671666666662</v>
      </c>
      <c r="T1947" s="14">
        <f t="shared" si="183"/>
        <v>42083.630000000005</v>
      </c>
      <c r="U1947">
        <f t="shared" si="184"/>
        <v>30</v>
      </c>
      <c r="V1947">
        <f t="shared" si="185"/>
        <v>2015</v>
      </c>
    </row>
    <row r="1948" spans="1:22" ht="60" x14ac:dyDescent="0.25">
      <c r="A1948">
        <v>2283</v>
      </c>
      <c r="B1948" s="3" t="s">
        <v>2284</v>
      </c>
      <c r="C1948" s="3" t="s">
        <v>6393</v>
      </c>
      <c r="D1948" s="6">
        <v>3000</v>
      </c>
      <c r="E1948" s="8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8274</v>
      </c>
      <c r="O1948">
        <f t="shared" si="180"/>
        <v>101</v>
      </c>
      <c r="P1948">
        <f t="shared" si="181"/>
        <v>63.03</v>
      </c>
      <c r="Q1948" t="s">
        <v>8312</v>
      </c>
      <c r="R1948" t="s">
        <v>8313</v>
      </c>
      <c r="S1948" s="14">
        <f t="shared" si="182"/>
        <v>40978.125046296293</v>
      </c>
      <c r="T1948" s="14">
        <f t="shared" si="183"/>
        <v>41038.083379629628</v>
      </c>
      <c r="U1948">
        <f t="shared" si="184"/>
        <v>60</v>
      </c>
      <c r="V1948">
        <f t="shared" si="185"/>
        <v>2012</v>
      </c>
    </row>
    <row r="1949" spans="1:22" x14ac:dyDescent="0.25">
      <c r="A1949">
        <v>659</v>
      </c>
      <c r="B1949" s="3" t="s">
        <v>660</v>
      </c>
      <c r="C1949" s="3" t="s">
        <v>4769</v>
      </c>
      <c r="D1949" s="6">
        <v>3000</v>
      </c>
      <c r="E1949" s="8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8271</v>
      </c>
      <c r="O1949">
        <f t="shared" si="180"/>
        <v>101</v>
      </c>
      <c r="P1949">
        <f t="shared" si="181"/>
        <v>143.66999999999999</v>
      </c>
      <c r="Q1949" t="s">
        <v>8308</v>
      </c>
      <c r="R1949" t="s">
        <v>8314</v>
      </c>
      <c r="S1949" s="14">
        <f t="shared" si="182"/>
        <v>42209.593692129631</v>
      </c>
      <c r="T1949" s="14">
        <f t="shared" si="183"/>
        <v>42239.593692129631</v>
      </c>
      <c r="U1949">
        <f t="shared" si="184"/>
        <v>30</v>
      </c>
      <c r="V1949">
        <f t="shared" si="185"/>
        <v>2015</v>
      </c>
    </row>
    <row r="1950" spans="1:22" ht="60" x14ac:dyDescent="0.25">
      <c r="A1950">
        <v>3240</v>
      </c>
      <c r="B1950" s="3" t="s">
        <v>3240</v>
      </c>
      <c r="C1950" s="3" t="s">
        <v>7350</v>
      </c>
      <c r="D1950" s="6">
        <v>3000</v>
      </c>
      <c r="E1950" s="8">
        <v>3017</v>
      </c>
      <c r="F1950" t="s">
        <v>8218</v>
      </c>
      <c r="G1950" t="s">
        <v>8224</v>
      </c>
      <c r="H1950" t="s">
        <v>8246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t="s">
        <v>8269</v>
      </c>
      <c r="O1950">
        <f t="shared" si="180"/>
        <v>101</v>
      </c>
      <c r="P1950">
        <f t="shared" si="181"/>
        <v>88.74</v>
      </c>
      <c r="Q1950" t="s">
        <v>8315</v>
      </c>
      <c r="R1950" t="s">
        <v>8316</v>
      </c>
      <c r="S1950" s="14">
        <f t="shared" si="182"/>
        <v>42754.693842592591</v>
      </c>
      <c r="T1950" s="14">
        <f t="shared" si="183"/>
        <v>42782.958333333328</v>
      </c>
      <c r="U1950">
        <f t="shared" si="184"/>
        <v>29</v>
      </c>
      <c r="V1950">
        <f t="shared" si="185"/>
        <v>2017</v>
      </c>
    </row>
    <row r="1951" spans="1:22" ht="60" x14ac:dyDescent="0.25">
      <c r="A1951">
        <v>10</v>
      </c>
      <c r="B1951" s="3" t="s">
        <v>12</v>
      </c>
      <c r="C1951" s="3" t="s">
        <v>4121</v>
      </c>
      <c r="D1951" s="6">
        <v>3000</v>
      </c>
      <c r="E1951" s="8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8263</v>
      </c>
      <c r="O1951">
        <f t="shared" si="180"/>
        <v>101</v>
      </c>
      <c r="P1951">
        <f t="shared" si="181"/>
        <v>158.68</v>
      </c>
      <c r="Q1951" t="s">
        <v>8318</v>
      </c>
      <c r="R1951" t="s">
        <v>8332</v>
      </c>
      <c r="S1951" s="14">
        <f t="shared" si="182"/>
        <v>41780.068043981482</v>
      </c>
      <c r="T1951" s="14">
        <f t="shared" si="183"/>
        <v>41815.068043981482</v>
      </c>
      <c r="U1951">
        <f t="shared" si="184"/>
        <v>35</v>
      </c>
      <c r="V1951">
        <f t="shared" si="185"/>
        <v>2014</v>
      </c>
    </row>
    <row r="1952" spans="1:22" ht="60" x14ac:dyDescent="0.25">
      <c r="A1952">
        <v>1199</v>
      </c>
      <c r="B1952" s="3" t="s">
        <v>1200</v>
      </c>
      <c r="C1952" s="3" t="s">
        <v>5309</v>
      </c>
      <c r="D1952" s="6">
        <v>2658</v>
      </c>
      <c r="E1952" s="8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8283</v>
      </c>
      <c r="O1952">
        <f t="shared" si="180"/>
        <v>101</v>
      </c>
      <c r="P1952">
        <f t="shared" si="181"/>
        <v>299.22000000000003</v>
      </c>
      <c r="Q1952" t="s">
        <v>8323</v>
      </c>
      <c r="R1952" t="s">
        <v>8324</v>
      </c>
      <c r="S1952" s="14">
        <f t="shared" si="182"/>
        <v>42161.770833333328</v>
      </c>
      <c r="T1952" s="14">
        <f t="shared" si="183"/>
        <v>42193.770833333328</v>
      </c>
      <c r="U1952">
        <f t="shared" si="184"/>
        <v>32</v>
      </c>
      <c r="V1952">
        <f t="shared" si="185"/>
        <v>2015</v>
      </c>
    </row>
    <row r="1953" spans="1:22" ht="60" x14ac:dyDescent="0.25">
      <c r="A1953">
        <v>726</v>
      </c>
      <c r="B1953" s="3" t="s">
        <v>727</v>
      </c>
      <c r="C1953" s="3" t="s">
        <v>4836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8272</v>
      </c>
      <c r="O1953">
        <f t="shared" si="180"/>
        <v>101</v>
      </c>
      <c r="P1953">
        <f t="shared" si="181"/>
        <v>72.430000000000007</v>
      </c>
      <c r="Q1953" t="s">
        <v>8321</v>
      </c>
      <c r="R1953" t="s">
        <v>8331</v>
      </c>
      <c r="S1953" s="14">
        <f t="shared" si="182"/>
        <v>41346.042673611111</v>
      </c>
      <c r="T1953" s="14">
        <f t="shared" si="183"/>
        <v>41376.042673611111</v>
      </c>
      <c r="U1953">
        <f t="shared" si="184"/>
        <v>30</v>
      </c>
      <c r="V1953">
        <f t="shared" si="185"/>
        <v>2013</v>
      </c>
    </row>
    <row r="1954" spans="1:22" ht="30" x14ac:dyDescent="0.25">
      <c r="A1954">
        <v>1641</v>
      </c>
      <c r="B1954" s="3" t="s">
        <v>1642</v>
      </c>
      <c r="C1954" s="3" t="s">
        <v>5751</v>
      </c>
      <c r="D1954" s="6">
        <v>2500</v>
      </c>
      <c r="E1954" s="8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8290</v>
      </c>
      <c r="O1954">
        <f t="shared" si="180"/>
        <v>101</v>
      </c>
      <c r="P1954">
        <f t="shared" si="181"/>
        <v>97.5</v>
      </c>
      <c r="Q1954" t="s">
        <v>8312</v>
      </c>
      <c r="R1954" t="s">
        <v>8320</v>
      </c>
      <c r="S1954" s="14">
        <f t="shared" si="182"/>
        <v>41962.596574074079</v>
      </c>
      <c r="T1954" s="14">
        <f t="shared" si="183"/>
        <v>41992.596574074079</v>
      </c>
      <c r="U1954">
        <f t="shared" si="184"/>
        <v>30</v>
      </c>
      <c r="V1954">
        <f t="shared" si="185"/>
        <v>2014</v>
      </c>
    </row>
    <row r="1955" spans="1:22" ht="45" x14ac:dyDescent="0.25">
      <c r="A1955">
        <v>3320</v>
      </c>
      <c r="B1955" s="3" t="s">
        <v>3320</v>
      </c>
      <c r="C1955" s="3" t="s">
        <v>7430</v>
      </c>
      <c r="D1955" s="6">
        <v>2500</v>
      </c>
      <c r="E1955" s="8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8269</v>
      </c>
      <c r="O1955">
        <f t="shared" si="180"/>
        <v>101</v>
      </c>
      <c r="P1955">
        <f t="shared" si="181"/>
        <v>66.45</v>
      </c>
      <c r="Q1955" t="s">
        <v>8315</v>
      </c>
      <c r="R1955" t="s">
        <v>8316</v>
      </c>
      <c r="S1955" s="14">
        <f t="shared" si="182"/>
        <v>42513.045798611114</v>
      </c>
      <c r="T1955" s="14">
        <f t="shared" si="183"/>
        <v>42543.045798611114</v>
      </c>
      <c r="U1955">
        <f t="shared" si="184"/>
        <v>30</v>
      </c>
      <c r="V1955">
        <f t="shared" si="185"/>
        <v>2016</v>
      </c>
    </row>
    <row r="1956" spans="1:22" ht="45" x14ac:dyDescent="0.25">
      <c r="A1956">
        <v>3614</v>
      </c>
      <c r="B1956" s="3" t="s">
        <v>3439</v>
      </c>
      <c r="C1956" s="3" t="s">
        <v>7724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8269</v>
      </c>
      <c r="O1956">
        <f t="shared" si="180"/>
        <v>101</v>
      </c>
      <c r="P1956">
        <f t="shared" si="181"/>
        <v>35.49</v>
      </c>
      <c r="Q1956" t="s">
        <v>8315</v>
      </c>
      <c r="R1956" t="s">
        <v>8316</v>
      </c>
      <c r="S1956" s="14">
        <f t="shared" si="182"/>
        <v>42144.041851851856</v>
      </c>
      <c r="T1956" s="14">
        <f t="shared" si="183"/>
        <v>42174.041851851856</v>
      </c>
      <c r="U1956">
        <f t="shared" si="184"/>
        <v>30</v>
      </c>
      <c r="V1956">
        <f t="shared" si="185"/>
        <v>2015</v>
      </c>
    </row>
    <row r="1957" spans="1:22" ht="60" x14ac:dyDescent="0.25">
      <c r="A1957">
        <v>3699</v>
      </c>
      <c r="B1957" s="3" t="s">
        <v>3696</v>
      </c>
      <c r="C1957" s="3" t="s">
        <v>7809</v>
      </c>
      <c r="D1957" s="6">
        <v>2500</v>
      </c>
      <c r="E1957" s="8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8269</v>
      </c>
      <c r="O1957">
        <f t="shared" si="180"/>
        <v>101</v>
      </c>
      <c r="P1957">
        <f t="shared" si="181"/>
        <v>63</v>
      </c>
      <c r="Q1957" t="s">
        <v>8315</v>
      </c>
      <c r="R1957" t="s">
        <v>8316</v>
      </c>
      <c r="S1957" s="14">
        <f t="shared" si="182"/>
        <v>41897.602037037039</v>
      </c>
      <c r="T1957" s="14">
        <f t="shared" si="183"/>
        <v>41927.602037037039</v>
      </c>
      <c r="U1957">
        <f t="shared" si="184"/>
        <v>30</v>
      </c>
      <c r="V1957">
        <f t="shared" si="185"/>
        <v>2014</v>
      </c>
    </row>
    <row r="1958" spans="1:22" ht="60" x14ac:dyDescent="0.25">
      <c r="A1958">
        <v>3813</v>
      </c>
      <c r="B1958" s="3" t="s">
        <v>3810</v>
      </c>
      <c r="C1958" s="3" t="s">
        <v>7923</v>
      </c>
      <c r="D1958" s="6">
        <v>2100</v>
      </c>
      <c r="E1958" s="8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8269</v>
      </c>
      <c r="O1958">
        <f t="shared" si="180"/>
        <v>101</v>
      </c>
      <c r="P1958">
        <f t="shared" si="181"/>
        <v>78.52</v>
      </c>
      <c r="Q1958" t="s">
        <v>8315</v>
      </c>
      <c r="R1958" t="s">
        <v>8316</v>
      </c>
      <c r="S1958" s="14">
        <f t="shared" si="182"/>
        <v>42497.275706018518</v>
      </c>
      <c r="T1958" s="14">
        <f t="shared" si="183"/>
        <v>42535.904861111107</v>
      </c>
      <c r="U1958">
        <f t="shared" si="184"/>
        <v>39</v>
      </c>
      <c r="V1958">
        <f t="shared" si="185"/>
        <v>2016</v>
      </c>
    </row>
    <row r="1959" spans="1:22" ht="60" x14ac:dyDescent="0.25">
      <c r="A1959">
        <v>40</v>
      </c>
      <c r="B1959" s="3" t="s">
        <v>42</v>
      </c>
      <c r="C1959" s="3" t="s">
        <v>4151</v>
      </c>
      <c r="D1959" s="6">
        <v>2000</v>
      </c>
      <c r="E1959" s="8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8263</v>
      </c>
      <c r="O1959">
        <f t="shared" si="180"/>
        <v>101</v>
      </c>
      <c r="P1959">
        <f t="shared" si="181"/>
        <v>126.69</v>
      </c>
      <c r="Q1959" t="s">
        <v>8318</v>
      </c>
      <c r="R1959" t="s">
        <v>8332</v>
      </c>
      <c r="S1959" s="14">
        <f t="shared" si="182"/>
        <v>41789.21398148148</v>
      </c>
      <c r="T1959" s="14">
        <f t="shared" si="183"/>
        <v>41809.166666666664</v>
      </c>
      <c r="U1959">
        <f t="shared" si="184"/>
        <v>20</v>
      </c>
      <c r="V1959">
        <f t="shared" si="185"/>
        <v>2014</v>
      </c>
    </row>
    <row r="1960" spans="1:22" ht="45" x14ac:dyDescent="0.25">
      <c r="A1960">
        <v>3519</v>
      </c>
      <c r="B1960" s="3" t="s">
        <v>3518</v>
      </c>
      <c r="C1960" s="3" t="s">
        <v>7629</v>
      </c>
      <c r="D1960" s="6">
        <v>2000</v>
      </c>
      <c r="E1960" s="8">
        <v>2027</v>
      </c>
      <c r="F1960" t="s">
        <v>8218</v>
      </c>
      <c r="G1960" t="s">
        <v>8224</v>
      </c>
      <c r="H1960" t="s">
        <v>8246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t="s">
        <v>8269</v>
      </c>
      <c r="O1960">
        <f t="shared" si="180"/>
        <v>101</v>
      </c>
      <c r="P1960">
        <f t="shared" si="181"/>
        <v>72.39</v>
      </c>
      <c r="Q1960" t="s">
        <v>8315</v>
      </c>
      <c r="R1960" t="s">
        <v>8316</v>
      </c>
      <c r="S1960" s="14">
        <f t="shared" si="182"/>
        <v>42037.598958333328</v>
      </c>
      <c r="T1960" s="14">
        <f t="shared" si="183"/>
        <v>42067.598958333328</v>
      </c>
      <c r="U1960">
        <f t="shared" si="184"/>
        <v>30</v>
      </c>
      <c r="V1960">
        <f t="shared" si="185"/>
        <v>2015</v>
      </c>
    </row>
    <row r="1961" spans="1:22" ht="45" x14ac:dyDescent="0.25">
      <c r="A1961">
        <v>1261</v>
      </c>
      <c r="B1961" s="3" t="s">
        <v>1262</v>
      </c>
      <c r="C1961" s="3" t="s">
        <v>5371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8274</v>
      </c>
      <c r="O1961">
        <f t="shared" si="180"/>
        <v>101</v>
      </c>
      <c r="P1961">
        <f t="shared" si="181"/>
        <v>38.94</v>
      </c>
      <c r="Q1961" t="s">
        <v>8312</v>
      </c>
      <c r="R1961" t="s">
        <v>8313</v>
      </c>
      <c r="S1961" s="14">
        <f t="shared" si="182"/>
        <v>41638.342905092592</v>
      </c>
      <c r="T1961" s="14">
        <f t="shared" si="183"/>
        <v>41668.342905092592</v>
      </c>
      <c r="U1961">
        <f t="shared" si="184"/>
        <v>30</v>
      </c>
      <c r="V1961">
        <f t="shared" si="185"/>
        <v>2013</v>
      </c>
    </row>
    <row r="1962" spans="1:22" ht="60" x14ac:dyDescent="0.25">
      <c r="A1962">
        <v>1856</v>
      </c>
      <c r="B1962" s="3" t="s">
        <v>1857</v>
      </c>
      <c r="C1962" s="3" t="s">
        <v>5966</v>
      </c>
      <c r="D1962" s="6">
        <v>2000</v>
      </c>
      <c r="E1962" s="8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8274</v>
      </c>
      <c r="O1962">
        <f t="shared" si="180"/>
        <v>101</v>
      </c>
      <c r="P1962">
        <f t="shared" si="181"/>
        <v>53.29</v>
      </c>
      <c r="Q1962" t="s">
        <v>8312</v>
      </c>
      <c r="R1962" t="s">
        <v>8313</v>
      </c>
      <c r="S1962" s="14">
        <f t="shared" si="182"/>
        <v>41817.854999999996</v>
      </c>
      <c r="T1962" s="14">
        <f t="shared" si="183"/>
        <v>41838.854999999996</v>
      </c>
      <c r="U1962">
        <f t="shared" si="184"/>
        <v>21</v>
      </c>
      <c r="V1962">
        <f t="shared" si="185"/>
        <v>2014</v>
      </c>
    </row>
    <row r="1963" spans="1:22" ht="60" x14ac:dyDescent="0.25">
      <c r="A1963">
        <v>3809</v>
      </c>
      <c r="B1963" s="3" t="s">
        <v>3806</v>
      </c>
      <c r="C1963" s="3" t="s">
        <v>7919</v>
      </c>
      <c r="D1963" s="6">
        <v>2000</v>
      </c>
      <c r="E1963" s="8">
        <v>2025</v>
      </c>
      <c r="F1963" t="s">
        <v>8218</v>
      </c>
      <c r="G1963" t="s">
        <v>8224</v>
      </c>
      <c r="H1963" t="s">
        <v>8246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t="s">
        <v>8269</v>
      </c>
      <c r="O1963">
        <f t="shared" si="180"/>
        <v>101</v>
      </c>
      <c r="P1963">
        <f t="shared" si="181"/>
        <v>53.29</v>
      </c>
      <c r="Q1963" t="s">
        <v>8315</v>
      </c>
      <c r="R1963" t="s">
        <v>8316</v>
      </c>
      <c r="S1963" s="14">
        <f t="shared" si="182"/>
        <v>41800.526701388888</v>
      </c>
      <c r="T1963" s="14">
        <f t="shared" si="183"/>
        <v>41850.958333333336</v>
      </c>
      <c r="U1963">
        <f t="shared" si="184"/>
        <v>51</v>
      </c>
      <c r="V1963">
        <f t="shared" si="185"/>
        <v>2014</v>
      </c>
    </row>
    <row r="1964" spans="1:22" ht="60" x14ac:dyDescent="0.25">
      <c r="A1964">
        <v>3839</v>
      </c>
      <c r="B1964" s="3" t="s">
        <v>3836</v>
      </c>
      <c r="C1964" s="3" t="s">
        <v>7948</v>
      </c>
      <c r="D1964" s="6">
        <v>2000</v>
      </c>
      <c r="E1964" s="8">
        <v>2025</v>
      </c>
      <c r="F1964" t="s">
        <v>8218</v>
      </c>
      <c r="G1964" t="s">
        <v>8223</v>
      </c>
      <c r="H1964" t="s">
        <v>8245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t="s">
        <v>8269</v>
      </c>
      <c r="O1964">
        <f t="shared" si="180"/>
        <v>101</v>
      </c>
      <c r="P1964">
        <f t="shared" si="181"/>
        <v>63.28</v>
      </c>
      <c r="Q1964" t="s">
        <v>8315</v>
      </c>
      <c r="R1964" t="s">
        <v>8316</v>
      </c>
      <c r="S1964" s="14">
        <f t="shared" si="182"/>
        <v>42155.142638888887</v>
      </c>
      <c r="T1964" s="14">
        <f t="shared" si="183"/>
        <v>42215.142638888887</v>
      </c>
      <c r="U1964">
        <f t="shared" si="184"/>
        <v>60</v>
      </c>
      <c r="V1964">
        <f t="shared" si="185"/>
        <v>2015</v>
      </c>
    </row>
    <row r="1965" spans="1:22" ht="60" x14ac:dyDescent="0.25">
      <c r="A1965">
        <v>1284</v>
      </c>
      <c r="B1965" s="3" t="s">
        <v>1285</v>
      </c>
      <c r="C1965" s="3" t="s">
        <v>5394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t="s">
        <v>8269</v>
      </c>
      <c r="O1965">
        <f t="shared" si="180"/>
        <v>101</v>
      </c>
      <c r="P1965">
        <f t="shared" si="181"/>
        <v>65.16</v>
      </c>
      <c r="Q1965" t="s">
        <v>8315</v>
      </c>
      <c r="R1965" t="s">
        <v>8316</v>
      </c>
      <c r="S1965" s="14">
        <f t="shared" si="182"/>
        <v>42712.23474537037</v>
      </c>
      <c r="T1965" s="14">
        <f t="shared" si="183"/>
        <v>42735.707638888889</v>
      </c>
      <c r="U1965">
        <f t="shared" si="184"/>
        <v>24</v>
      </c>
      <c r="V1965">
        <f t="shared" si="185"/>
        <v>2016</v>
      </c>
    </row>
    <row r="1966" spans="1:22" ht="30" x14ac:dyDescent="0.25">
      <c r="A1966">
        <v>1826</v>
      </c>
      <c r="B1966" s="3" t="s">
        <v>1827</v>
      </c>
      <c r="C1966" s="3" t="s">
        <v>5936</v>
      </c>
      <c r="D1966" s="6">
        <v>2000</v>
      </c>
      <c r="E1966" s="8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8274</v>
      </c>
      <c r="O1966">
        <f t="shared" si="180"/>
        <v>101</v>
      </c>
      <c r="P1966">
        <f t="shared" si="181"/>
        <v>53.16</v>
      </c>
      <c r="Q1966" t="s">
        <v>8312</v>
      </c>
      <c r="R1966" t="s">
        <v>8313</v>
      </c>
      <c r="S1966" s="14">
        <f t="shared" si="182"/>
        <v>41657.923807870371</v>
      </c>
      <c r="T1966" s="14">
        <f t="shared" si="183"/>
        <v>41687.923807870371</v>
      </c>
      <c r="U1966">
        <f t="shared" si="184"/>
        <v>30</v>
      </c>
      <c r="V1966">
        <f t="shared" si="185"/>
        <v>2014</v>
      </c>
    </row>
    <row r="1967" spans="1:22" ht="60" x14ac:dyDescent="0.25">
      <c r="A1967">
        <v>3357</v>
      </c>
      <c r="B1967" s="3" t="s">
        <v>3356</v>
      </c>
      <c r="C1967" s="3" t="s">
        <v>7467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t="s">
        <v>8269</v>
      </c>
      <c r="O1967">
        <f t="shared" si="180"/>
        <v>101</v>
      </c>
      <c r="P1967">
        <f t="shared" si="181"/>
        <v>96.19</v>
      </c>
      <c r="Q1967" t="s">
        <v>8315</v>
      </c>
      <c r="R1967" t="s">
        <v>8316</v>
      </c>
      <c r="S1967" s="14">
        <f t="shared" si="182"/>
        <v>41822.417939814812</v>
      </c>
      <c r="T1967" s="14">
        <f t="shared" si="183"/>
        <v>41852.417939814812</v>
      </c>
      <c r="U1967">
        <f t="shared" si="184"/>
        <v>30</v>
      </c>
      <c r="V1967">
        <f t="shared" si="185"/>
        <v>2014</v>
      </c>
    </row>
    <row r="1968" spans="1:22" ht="60" x14ac:dyDescent="0.25">
      <c r="A1968">
        <v>3474</v>
      </c>
      <c r="B1968" s="3" t="s">
        <v>3473</v>
      </c>
      <c r="C1968" s="3" t="s">
        <v>7584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t="s">
        <v>8269</v>
      </c>
      <c r="O1968">
        <f t="shared" si="180"/>
        <v>101</v>
      </c>
      <c r="P1968">
        <f t="shared" si="181"/>
        <v>51.79</v>
      </c>
      <c r="Q1968" t="s">
        <v>8315</v>
      </c>
      <c r="R1968" t="s">
        <v>8316</v>
      </c>
      <c r="S1968" s="14">
        <f t="shared" si="182"/>
        <v>42541.501516203702</v>
      </c>
      <c r="T1968" s="14">
        <f t="shared" si="183"/>
        <v>42571.501516203702</v>
      </c>
      <c r="U1968">
        <f t="shared" si="184"/>
        <v>30</v>
      </c>
      <c r="V1968">
        <f t="shared" si="185"/>
        <v>2016</v>
      </c>
    </row>
    <row r="1969" spans="1:22" ht="60" x14ac:dyDescent="0.25">
      <c r="A1969">
        <v>3618</v>
      </c>
      <c r="B1969" s="3" t="s">
        <v>3616</v>
      </c>
      <c r="C1969" s="3" t="s">
        <v>7728</v>
      </c>
      <c r="D1969" s="6">
        <v>2000</v>
      </c>
      <c r="E1969" s="8">
        <v>2020</v>
      </c>
      <c r="F1969" t="s">
        <v>8218</v>
      </c>
      <c r="G1969" t="s">
        <v>8224</v>
      </c>
      <c r="H1969" t="s">
        <v>8246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t="s">
        <v>8269</v>
      </c>
      <c r="O1969">
        <f t="shared" si="180"/>
        <v>101</v>
      </c>
      <c r="P1969">
        <f t="shared" si="181"/>
        <v>36.07</v>
      </c>
      <c r="Q1969" t="s">
        <v>8315</v>
      </c>
      <c r="R1969" t="s">
        <v>8316</v>
      </c>
      <c r="S1969" s="14">
        <f t="shared" si="182"/>
        <v>42128.627893518518</v>
      </c>
      <c r="T1969" s="14">
        <f t="shared" si="183"/>
        <v>42158.627893518518</v>
      </c>
      <c r="U1969">
        <f t="shared" si="184"/>
        <v>30</v>
      </c>
      <c r="V1969">
        <f t="shared" si="185"/>
        <v>2015</v>
      </c>
    </row>
    <row r="1970" spans="1:22" ht="60" x14ac:dyDescent="0.25">
      <c r="A1970">
        <v>1651</v>
      </c>
      <c r="B1970" s="3" t="s">
        <v>1652</v>
      </c>
      <c r="C1970" s="3" t="s">
        <v>5761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8290</v>
      </c>
      <c r="O1970">
        <f t="shared" si="180"/>
        <v>101</v>
      </c>
      <c r="P1970">
        <f t="shared" si="181"/>
        <v>100.75</v>
      </c>
      <c r="Q1970" t="s">
        <v>8312</v>
      </c>
      <c r="R1970" t="s">
        <v>8320</v>
      </c>
      <c r="S1970" s="14">
        <f t="shared" si="182"/>
        <v>40625.900694444441</v>
      </c>
      <c r="T1970" s="14">
        <f t="shared" si="183"/>
        <v>40659.290972222225</v>
      </c>
      <c r="U1970">
        <f t="shared" si="184"/>
        <v>34</v>
      </c>
      <c r="V1970">
        <f t="shared" si="185"/>
        <v>2011</v>
      </c>
    </row>
    <row r="1971" spans="1:22" ht="45" x14ac:dyDescent="0.25">
      <c r="A1971">
        <v>2119</v>
      </c>
      <c r="B1971" s="3" t="s">
        <v>2120</v>
      </c>
      <c r="C1971" s="3" t="s">
        <v>6229</v>
      </c>
      <c r="D1971" s="6">
        <v>2000</v>
      </c>
      <c r="E1971" s="8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>
        <f t="shared" si="180"/>
        <v>101</v>
      </c>
      <c r="P1971">
        <f t="shared" si="181"/>
        <v>91.59</v>
      </c>
      <c r="Q1971" t="s">
        <v>8312</v>
      </c>
      <c r="R1971" t="s">
        <v>8329</v>
      </c>
      <c r="S1971" s="14">
        <f t="shared" si="182"/>
        <v>41107.130150462966</v>
      </c>
      <c r="T1971" s="14">
        <f t="shared" si="183"/>
        <v>41137.130150462966</v>
      </c>
      <c r="U1971">
        <f t="shared" si="184"/>
        <v>30</v>
      </c>
      <c r="V1971">
        <f t="shared" si="185"/>
        <v>2012</v>
      </c>
    </row>
    <row r="1972" spans="1:22" ht="45" x14ac:dyDescent="0.25">
      <c r="A1972">
        <v>3520</v>
      </c>
      <c r="B1972" s="3" t="s">
        <v>3519</v>
      </c>
      <c r="C1972" s="3" t="s">
        <v>7630</v>
      </c>
      <c r="D1972" s="6">
        <v>2000</v>
      </c>
      <c r="E1972" s="8">
        <v>2015</v>
      </c>
      <c r="F1972" t="s">
        <v>8218</v>
      </c>
      <c r="G1972" t="s">
        <v>8224</v>
      </c>
      <c r="H1972" t="s">
        <v>8246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t="s">
        <v>8269</v>
      </c>
      <c r="O1972">
        <f t="shared" si="180"/>
        <v>101</v>
      </c>
      <c r="P1972">
        <f t="shared" si="181"/>
        <v>95.95</v>
      </c>
      <c r="Q1972" t="s">
        <v>8315</v>
      </c>
      <c r="R1972" t="s">
        <v>8316</v>
      </c>
      <c r="S1972" s="14">
        <f t="shared" si="182"/>
        <v>42227.824212962965</v>
      </c>
      <c r="T1972" s="14">
        <f t="shared" si="183"/>
        <v>42253.57430555555</v>
      </c>
      <c r="U1972">
        <f t="shared" si="184"/>
        <v>26</v>
      </c>
      <c r="V1972">
        <f t="shared" si="185"/>
        <v>2015</v>
      </c>
    </row>
    <row r="1973" spans="1:22" ht="45" x14ac:dyDescent="0.25">
      <c r="A1973">
        <v>3727</v>
      </c>
      <c r="B1973" s="3" t="s">
        <v>3724</v>
      </c>
      <c r="C1973" s="3" t="s">
        <v>7837</v>
      </c>
      <c r="D1973" s="6">
        <v>2000</v>
      </c>
      <c r="E1973" s="8">
        <v>2015</v>
      </c>
      <c r="F1973" t="s">
        <v>8218</v>
      </c>
      <c r="G1973" t="s">
        <v>8223</v>
      </c>
      <c r="H1973" t="s">
        <v>8245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t="s">
        <v>8269</v>
      </c>
      <c r="O1973">
        <f t="shared" si="180"/>
        <v>101</v>
      </c>
      <c r="P1973">
        <f t="shared" si="181"/>
        <v>61.06</v>
      </c>
      <c r="Q1973" t="s">
        <v>8315</v>
      </c>
      <c r="R1973" t="s">
        <v>8316</v>
      </c>
      <c r="S1973" s="14">
        <f t="shared" si="182"/>
        <v>42632.348310185189</v>
      </c>
      <c r="T1973" s="14">
        <f t="shared" si="183"/>
        <v>42663.204861111109</v>
      </c>
      <c r="U1973">
        <f t="shared" si="184"/>
        <v>31</v>
      </c>
      <c r="V1973">
        <f t="shared" si="185"/>
        <v>2016</v>
      </c>
    </row>
    <row r="1974" spans="1:22" ht="30" x14ac:dyDescent="0.25">
      <c r="A1974">
        <v>1671</v>
      </c>
      <c r="B1974" s="3" t="s">
        <v>1672</v>
      </c>
      <c r="C1974" s="3" t="s">
        <v>5781</v>
      </c>
      <c r="D1974" s="6">
        <v>2000</v>
      </c>
      <c r="E1974" s="8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8290</v>
      </c>
      <c r="O1974">
        <f t="shared" si="180"/>
        <v>101</v>
      </c>
      <c r="P1974">
        <f t="shared" si="181"/>
        <v>26.15</v>
      </c>
      <c r="Q1974" t="s">
        <v>8312</v>
      </c>
      <c r="R1974" t="s">
        <v>8320</v>
      </c>
      <c r="S1974" s="14">
        <f t="shared" si="182"/>
        <v>42553.54414351852</v>
      </c>
      <c r="T1974" s="14">
        <f t="shared" si="183"/>
        <v>42583.54414351852</v>
      </c>
      <c r="U1974">
        <f t="shared" si="184"/>
        <v>30</v>
      </c>
      <c r="V1974">
        <f t="shared" si="185"/>
        <v>2016</v>
      </c>
    </row>
    <row r="1975" spans="1:22" ht="45" x14ac:dyDescent="0.25">
      <c r="A1975">
        <v>1634</v>
      </c>
      <c r="B1975" s="3" t="s">
        <v>1635</v>
      </c>
      <c r="C1975" s="3" t="s">
        <v>5744</v>
      </c>
      <c r="D1975" s="6">
        <v>2000</v>
      </c>
      <c r="E1975" s="8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8274</v>
      </c>
      <c r="O1975">
        <f t="shared" si="180"/>
        <v>101</v>
      </c>
      <c r="P1975">
        <f t="shared" si="181"/>
        <v>62.81</v>
      </c>
      <c r="Q1975" t="s">
        <v>8312</v>
      </c>
      <c r="R1975" t="s">
        <v>8313</v>
      </c>
      <c r="S1975" s="14">
        <f t="shared" si="182"/>
        <v>40658.189826388887</v>
      </c>
      <c r="T1975" s="14">
        <f t="shared" si="183"/>
        <v>40696.249305555553</v>
      </c>
      <c r="U1975">
        <f t="shared" si="184"/>
        <v>39</v>
      </c>
      <c r="V1975">
        <f t="shared" si="185"/>
        <v>2011</v>
      </c>
    </row>
    <row r="1976" spans="1:22" ht="60" x14ac:dyDescent="0.25">
      <c r="A1976">
        <v>3653</v>
      </c>
      <c r="B1976" s="3" t="s">
        <v>3650</v>
      </c>
      <c r="C1976" s="3" t="s">
        <v>7763</v>
      </c>
      <c r="D1976" s="6">
        <v>2000</v>
      </c>
      <c r="E1976" s="8">
        <v>2010</v>
      </c>
      <c r="F1976" t="s">
        <v>8218</v>
      </c>
      <c r="G1976" t="s">
        <v>8224</v>
      </c>
      <c r="H1976" t="s">
        <v>8246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t="s">
        <v>8269</v>
      </c>
      <c r="O1976">
        <f t="shared" si="180"/>
        <v>101</v>
      </c>
      <c r="P1976">
        <f t="shared" si="181"/>
        <v>60.91</v>
      </c>
      <c r="Q1976" t="s">
        <v>8315</v>
      </c>
      <c r="R1976" t="s">
        <v>8316</v>
      </c>
      <c r="S1976" s="14">
        <f t="shared" si="182"/>
        <v>42191.363506944443</v>
      </c>
      <c r="T1976" s="14">
        <f t="shared" si="183"/>
        <v>42221.363506944443</v>
      </c>
      <c r="U1976">
        <f t="shared" si="184"/>
        <v>30</v>
      </c>
      <c r="V1976">
        <f t="shared" si="185"/>
        <v>2015</v>
      </c>
    </row>
    <row r="1977" spans="1:22" ht="30" x14ac:dyDescent="0.25">
      <c r="A1977">
        <v>2603</v>
      </c>
      <c r="B1977" s="3" t="s">
        <v>2603</v>
      </c>
      <c r="C1977" s="3" t="s">
        <v>6713</v>
      </c>
      <c r="D1977" s="6">
        <v>1750</v>
      </c>
      <c r="E1977" s="8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80"/>
        <v>101</v>
      </c>
      <c r="P1977">
        <f t="shared" si="181"/>
        <v>35.520000000000003</v>
      </c>
      <c r="Q1977" t="s">
        <v>8308</v>
      </c>
      <c r="R1977" t="s">
        <v>8317</v>
      </c>
      <c r="S1977" s="14">
        <f t="shared" si="182"/>
        <v>41617.912662037037</v>
      </c>
      <c r="T1977" s="14">
        <f t="shared" si="183"/>
        <v>41631.912662037037</v>
      </c>
      <c r="U1977">
        <f t="shared" si="184"/>
        <v>14</v>
      </c>
      <c r="V1977">
        <f t="shared" si="185"/>
        <v>2013</v>
      </c>
    </row>
    <row r="1978" spans="1:22" ht="45" x14ac:dyDescent="0.25">
      <c r="A1978">
        <v>3528</v>
      </c>
      <c r="B1978" s="3" t="s">
        <v>3527</v>
      </c>
      <c r="C1978" s="3" t="s">
        <v>7638</v>
      </c>
      <c r="D1978" s="6">
        <v>1650</v>
      </c>
      <c r="E1978" s="8">
        <v>1669</v>
      </c>
      <c r="F1978" t="s">
        <v>8218</v>
      </c>
      <c r="G1978" t="s">
        <v>8224</v>
      </c>
      <c r="H1978" t="s">
        <v>8246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t="s">
        <v>8269</v>
      </c>
      <c r="O1978">
        <f t="shared" si="180"/>
        <v>101</v>
      </c>
      <c r="P1978">
        <f t="shared" si="181"/>
        <v>45.11</v>
      </c>
      <c r="Q1978" t="s">
        <v>8315</v>
      </c>
      <c r="R1978" t="s">
        <v>8316</v>
      </c>
      <c r="S1978" s="14">
        <f t="shared" si="182"/>
        <v>42733.50136574074</v>
      </c>
      <c r="T1978" s="14">
        <f t="shared" si="183"/>
        <v>42753.50136574074</v>
      </c>
      <c r="U1978">
        <f t="shared" si="184"/>
        <v>20</v>
      </c>
      <c r="V1978">
        <f t="shared" si="185"/>
        <v>2016</v>
      </c>
    </row>
    <row r="1979" spans="1:22" ht="60" x14ac:dyDescent="0.25">
      <c r="A1979">
        <v>3485</v>
      </c>
      <c r="B1979" s="3" t="s">
        <v>3484</v>
      </c>
      <c r="C1979" s="3" t="s">
        <v>7595</v>
      </c>
      <c r="D1979" s="6">
        <v>1650</v>
      </c>
      <c r="E1979" s="8">
        <v>1660</v>
      </c>
      <c r="F1979" t="s">
        <v>8218</v>
      </c>
      <c r="G1979" t="s">
        <v>8223</v>
      </c>
      <c r="H1979" t="s">
        <v>8245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t="s">
        <v>8269</v>
      </c>
      <c r="O1979">
        <f t="shared" si="180"/>
        <v>101</v>
      </c>
      <c r="P1979">
        <f t="shared" si="181"/>
        <v>55.33</v>
      </c>
      <c r="Q1979" t="s">
        <v>8315</v>
      </c>
      <c r="R1979" t="s">
        <v>8316</v>
      </c>
      <c r="S1979" s="14">
        <f t="shared" si="182"/>
        <v>42372.693055555559</v>
      </c>
      <c r="T1979" s="14">
        <f t="shared" si="183"/>
        <v>42402.693055555559</v>
      </c>
      <c r="U1979">
        <f t="shared" si="184"/>
        <v>30</v>
      </c>
      <c r="V1979">
        <f t="shared" si="185"/>
        <v>2016</v>
      </c>
    </row>
    <row r="1980" spans="1:22" ht="60" x14ac:dyDescent="0.25">
      <c r="A1980">
        <v>1844</v>
      </c>
      <c r="B1980" s="3" t="s">
        <v>1845</v>
      </c>
      <c r="C1980" s="3" t="s">
        <v>5954</v>
      </c>
      <c r="D1980" s="6">
        <v>1500</v>
      </c>
      <c r="E1980" s="8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8274</v>
      </c>
      <c r="O1980">
        <f t="shared" si="180"/>
        <v>101</v>
      </c>
      <c r="P1980">
        <f t="shared" si="181"/>
        <v>76.05</v>
      </c>
      <c r="Q1980" t="s">
        <v>8312</v>
      </c>
      <c r="R1980" t="s">
        <v>8313</v>
      </c>
      <c r="S1980" s="14">
        <f t="shared" si="182"/>
        <v>40666.973541666666</v>
      </c>
      <c r="T1980" s="14">
        <f t="shared" si="183"/>
        <v>40705.125</v>
      </c>
      <c r="U1980">
        <f t="shared" si="184"/>
        <v>39</v>
      </c>
      <c r="V1980">
        <f t="shared" si="185"/>
        <v>2011</v>
      </c>
    </row>
    <row r="1981" spans="1:22" ht="60" x14ac:dyDescent="0.25">
      <c r="A1981">
        <v>3356</v>
      </c>
      <c r="B1981" s="3" t="s">
        <v>3355</v>
      </c>
      <c r="C1981" s="3" t="s">
        <v>7466</v>
      </c>
      <c r="D1981" s="6">
        <v>1500</v>
      </c>
      <c r="E1981" s="8">
        <v>1521</v>
      </c>
      <c r="F1981" t="s">
        <v>8218</v>
      </c>
      <c r="G1981" t="s">
        <v>8224</v>
      </c>
      <c r="H1981" t="s">
        <v>8246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8269</v>
      </c>
      <c r="O1981">
        <f t="shared" si="180"/>
        <v>101</v>
      </c>
      <c r="P1981">
        <f t="shared" si="181"/>
        <v>56.33</v>
      </c>
      <c r="Q1981" t="s">
        <v>8315</v>
      </c>
      <c r="R1981" t="s">
        <v>8316</v>
      </c>
      <c r="S1981" s="14">
        <f t="shared" si="182"/>
        <v>42536.815648148149</v>
      </c>
      <c r="T1981" s="14">
        <f t="shared" si="183"/>
        <v>42566.815648148149</v>
      </c>
      <c r="U1981">
        <f t="shared" si="184"/>
        <v>30</v>
      </c>
      <c r="V1981">
        <f t="shared" si="185"/>
        <v>2016</v>
      </c>
    </row>
    <row r="1982" spans="1:22" ht="45" x14ac:dyDescent="0.25">
      <c r="A1982">
        <v>3511</v>
      </c>
      <c r="B1982" s="3" t="s">
        <v>3510</v>
      </c>
      <c r="C1982" s="3" t="s">
        <v>7621</v>
      </c>
      <c r="D1982" s="6">
        <v>1500</v>
      </c>
      <c r="E1982" s="8">
        <v>1518</v>
      </c>
      <c r="F1982" t="s">
        <v>8218</v>
      </c>
      <c r="G1982" t="s">
        <v>8224</v>
      </c>
      <c r="H1982" t="s">
        <v>8246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t="s">
        <v>8269</v>
      </c>
      <c r="O1982">
        <f t="shared" si="180"/>
        <v>101</v>
      </c>
      <c r="P1982">
        <f t="shared" si="181"/>
        <v>79.89</v>
      </c>
      <c r="Q1982" t="s">
        <v>8315</v>
      </c>
      <c r="R1982" t="s">
        <v>8316</v>
      </c>
      <c r="S1982" s="14">
        <f t="shared" si="182"/>
        <v>41927.873784722222</v>
      </c>
      <c r="T1982" s="14">
        <f t="shared" si="183"/>
        <v>41950.770833333336</v>
      </c>
      <c r="U1982">
        <f t="shared" si="184"/>
        <v>23</v>
      </c>
      <c r="V1982">
        <f t="shared" si="185"/>
        <v>2014</v>
      </c>
    </row>
    <row r="1983" spans="1:22" ht="45" x14ac:dyDescent="0.25">
      <c r="A1983">
        <v>2494</v>
      </c>
      <c r="B1983" s="3" t="s">
        <v>2494</v>
      </c>
      <c r="C1983" s="3" t="s">
        <v>6604</v>
      </c>
      <c r="D1983" s="6">
        <v>1500</v>
      </c>
      <c r="E1983" s="8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8277</v>
      </c>
      <c r="O1983">
        <f t="shared" si="180"/>
        <v>101</v>
      </c>
      <c r="P1983">
        <f t="shared" si="181"/>
        <v>38.85</v>
      </c>
      <c r="Q1983" t="s">
        <v>8312</v>
      </c>
      <c r="R1983" t="s">
        <v>8329</v>
      </c>
      <c r="S1983" s="14">
        <f t="shared" si="182"/>
        <v>41022.645185185182</v>
      </c>
      <c r="T1983" s="14">
        <f t="shared" si="183"/>
        <v>41052.645185185182</v>
      </c>
      <c r="U1983">
        <f t="shared" si="184"/>
        <v>30</v>
      </c>
      <c r="V1983">
        <f t="shared" si="185"/>
        <v>2012</v>
      </c>
    </row>
    <row r="1984" spans="1:22" ht="60" x14ac:dyDescent="0.25">
      <c r="A1984">
        <v>253</v>
      </c>
      <c r="B1984" s="3" t="s">
        <v>254</v>
      </c>
      <c r="C1984" s="3" t="s">
        <v>4363</v>
      </c>
      <c r="D1984" s="6">
        <v>1500</v>
      </c>
      <c r="E1984" s="8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8267</v>
      </c>
      <c r="O1984">
        <f t="shared" si="180"/>
        <v>101</v>
      </c>
      <c r="P1984">
        <f t="shared" si="181"/>
        <v>215.86</v>
      </c>
      <c r="Q1984" t="s">
        <v>8318</v>
      </c>
      <c r="R1984" t="s">
        <v>8330</v>
      </c>
      <c r="S1984" s="14">
        <f t="shared" si="182"/>
        <v>40924.650868055556</v>
      </c>
      <c r="T1984" s="14">
        <f t="shared" si="183"/>
        <v>40954.650868055556</v>
      </c>
      <c r="U1984">
        <f t="shared" si="184"/>
        <v>30</v>
      </c>
      <c r="V1984">
        <f t="shared" si="185"/>
        <v>2012</v>
      </c>
    </row>
    <row r="1985" spans="1:22" ht="60" x14ac:dyDescent="0.25">
      <c r="A1985">
        <v>17</v>
      </c>
      <c r="B1985" s="3" t="s">
        <v>19</v>
      </c>
      <c r="C1985" s="3" t="s">
        <v>4128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8263</v>
      </c>
      <c r="O1985">
        <f t="shared" si="180"/>
        <v>101</v>
      </c>
      <c r="P1985">
        <f t="shared" si="181"/>
        <v>41.94</v>
      </c>
      <c r="Q1985" t="s">
        <v>8318</v>
      </c>
      <c r="R1985" t="s">
        <v>8332</v>
      </c>
      <c r="S1985" s="14">
        <f t="shared" si="182"/>
        <v>41917.731736111113</v>
      </c>
      <c r="T1985" s="14">
        <f t="shared" si="183"/>
        <v>41947.773402777777</v>
      </c>
      <c r="U1985">
        <f t="shared" si="184"/>
        <v>31</v>
      </c>
      <c r="V1985">
        <f t="shared" si="185"/>
        <v>2014</v>
      </c>
    </row>
    <row r="1986" spans="1:22" ht="45" x14ac:dyDescent="0.25">
      <c r="A1986">
        <v>3501</v>
      </c>
      <c r="B1986" s="3" t="s">
        <v>3500</v>
      </c>
      <c r="C1986" s="3" t="s">
        <v>7611</v>
      </c>
      <c r="D1986" s="6">
        <v>1500</v>
      </c>
      <c r="E1986" s="8">
        <v>1510</v>
      </c>
      <c r="F1986" t="s">
        <v>8218</v>
      </c>
      <c r="G1986" t="s">
        <v>8224</v>
      </c>
      <c r="H1986" t="s">
        <v>8246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t="s">
        <v>8269</v>
      </c>
      <c r="O1986">
        <f t="shared" ref="O1986:O2049" si="186">ROUND(E1986/D1986*100,0)</f>
        <v>101</v>
      </c>
      <c r="P1986">
        <f t="shared" si="181"/>
        <v>35.950000000000003</v>
      </c>
      <c r="Q1986" t="s">
        <v>8315</v>
      </c>
      <c r="R1986" t="s">
        <v>8316</v>
      </c>
      <c r="S1986" s="14">
        <f t="shared" si="182"/>
        <v>42233.763831018514</v>
      </c>
      <c r="T1986" s="14">
        <f t="shared" si="183"/>
        <v>42258.763831018514</v>
      </c>
      <c r="U1986">
        <f t="shared" si="184"/>
        <v>25</v>
      </c>
      <c r="V1986">
        <f t="shared" si="185"/>
        <v>2015</v>
      </c>
    </row>
    <row r="1987" spans="1:22" ht="30" x14ac:dyDescent="0.25">
      <c r="A1987">
        <v>3658</v>
      </c>
      <c r="B1987" s="3" t="s">
        <v>3655</v>
      </c>
      <c r="C1987" s="3" t="s">
        <v>7768</v>
      </c>
      <c r="D1987" s="6">
        <v>1500</v>
      </c>
      <c r="E1987" s="8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8269</v>
      </c>
      <c r="O1987">
        <f t="shared" si="186"/>
        <v>101</v>
      </c>
      <c r="P1987">
        <f t="shared" ref="P1987:P2050" si="187">IFERROR(ROUND(E1987/L1987,2),0)</f>
        <v>75.5</v>
      </c>
      <c r="Q1987" t="s">
        <v>8315</v>
      </c>
      <c r="R1987" t="s">
        <v>8316</v>
      </c>
      <c r="S1987" s="14">
        <f t="shared" ref="S1987:S2050" si="188">+(((J1987/60)/60)/24)+DATE(1970,1,1)</f>
        <v>41775.858564814815</v>
      </c>
      <c r="T1987" s="14">
        <f t="shared" ref="T1987:T2050" si="189">+(((I1987/60)/60)/24)+DATE(1970,1,1)</f>
        <v>41822.165972222225</v>
      </c>
      <c r="U1987">
        <f t="shared" ref="U1987:U2050" si="190">CEILING(T1987-S1987,1)</f>
        <v>47</v>
      </c>
      <c r="V1987">
        <f t="shared" ref="V1987:V2050" si="191">YEAR(S1987)</f>
        <v>2014</v>
      </c>
    </row>
    <row r="1988" spans="1:22" ht="45" x14ac:dyDescent="0.25">
      <c r="A1988">
        <v>1608</v>
      </c>
      <c r="B1988" s="3" t="s">
        <v>1609</v>
      </c>
      <c r="C1988" s="3" t="s">
        <v>5718</v>
      </c>
      <c r="D1988" s="6">
        <v>1200</v>
      </c>
      <c r="E1988" s="8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8274</v>
      </c>
      <c r="O1988">
        <f t="shared" si="186"/>
        <v>101</v>
      </c>
      <c r="P1988">
        <f t="shared" si="187"/>
        <v>52.83</v>
      </c>
      <c r="Q1988" t="s">
        <v>8312</v>
      </c>
      <c r="R1988" t="s">
        <v>8313</v>
      </c>
      <c r="S1988" s="14">
        <f t="shared" si="188"/>
        <v>41607.83085648148</v>
      </c>
      <c r="T1988" s="14">
        <f t="shared" si="189"/>
        <v>41640.226388888892</v>
      </c>
      <c r="U1988">
        <f t="shared" si="190"/>
        <v>33</v>
      </c>
      <c r="V1988">
        <f t="shared" si="191"/>
        <v>2013</v>
      </c>
    </row>
    <row r="1989" spans="1:22" ht="60" x14ac:dyDescent="0.25">
      <c r="A1989">
        <v>1211</v>
      </c>
      <c r="B1989" s="3" t="s">
        <v>1212</v>
      </c>
      <c r="C1989" s="3" t="s">
        <v>5321</v>
      </c>
      <c r="D1989" s="6">
        <v>1000</v>
      </c>
      <c r="E1989" s="8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8283</v>
      </c>
      <c r="O1989">
        <f t="shared" si="186"/>
        <v>101</v>
      </c>
      <c r="P1989">
        <f t="shared" si="187"/>
        <v>168.5</v>
      </c>
      <c r="Q1989" t="s">
        <v>8323</v>
      </c>
      <c r="R1989" t="s">
        <v>8324</v>
      </c>
      <c r="S1989" s="14">
        <f t="shared" si="188"/>
        <v>42515.866446759261</v>
      </c>
      <c r="T1989" s="14">
        <f t="shared" si="189"/>
        <v>42530.866446759261</v>
      </c>
      <c r="U1989">
        <f t="shared" si="190"/>
        <v>15</v>
      </c>
      <c r="V1989">
        <f t="shared" si="191"/>
        <v>2016</v>
      </c>
    </row>
    <row r="1990" spans="1:22" ht="30" x14ac:dyDescent="0.25">
      <c r="A1990">
        <v>2297</v>
      </c>
      <c r="B1990" s="3" t="s">
        <v>2298</v>
      </c>
      <c r="C1990" s="3" t="s">
        <v>6407</v>
      </c>
      <c r="D1990" s="6">
        <v>1000</v>
      </c>
      <c r="E1990" s="8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8274</v>
      </c>
      <c r="O1990">
        <f t="shared" si="186"/>
        <v>101</v>
      </c>
      <c r="P1990">
        <f t="shared" si="187"/>
        <v>52.95</v>
      </c>
      <c r="Q1990" t="s">
        <v>8312</v>
      </c>
      <c r="R1990" t="s">
        <v>8313</v>
      </c>
      <c r="S1990" s="14">
        <f t="shared" si="188"/>
        <v>40948.042233796295</v>
      </c>
      <c r="T1990" s="14">
        <f t="shared" si="189"/>
        <v>40982.165972222225</v>
      </c>
      <c r="U1990">
        <f t="shared" si="190"/>
        <v>35</v>
      </c>
      <c r="V1990">
        <f t="shared" si="191"/>
        <v>2012</v>
      </c>
    </row>
    <row r="1991" spans="1:22" ht="45" x14ac:dyDescent="0.25">
      <c r="A1991">
        <v>3038</v>
      </c>
      <c r="B1991" s="3" t="s">
        <v>3038</v>
      </c>
      <c r="C1991" s="3" t="s">
        <v>7148</v>
      </c>
      <c r="D1991" s="6">
        <v>1000</v>
      </c>
      <c r="E1991" s="8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8301</v>
      </c>
      <c r="O1991">
        <f t="shared" si="186"/>
        <v>101</v>
      </c>
      <c r="P1991">
        <f t="shared" si="187"/>
        <v>37.22</v>
      </c>
      <c r="Q1991" t="s">
        <v>8315</v>
      </c>
      <c r="R1991" t="s">
        <v>8328</v>
      </c>
      <c r="S1991" s="14">
        <f t="shared" si="188"/>
        <v>42373.252280092594</v>
      </c>
      <c r="T1991" s="14">
        <f t="shared" si="189"/>
        <v>42433.252280092594</v>
      </c>
      <c r="U1991">
        <f t="shared" si="190"/>
        <v>60</v>
      </c>
      <c r="V1991">
        <f t="shared" si="191"/>
        <v>2016</v>
      </c>
    </row>
    <row r="1992" spans="1:22" ht="45" x14ac:dyDescent="0.25">
      <c r="A1992">
        <v>3564</v>
      </c>
      <c r="B1992" s="3" t="s">
        <v>3563</v>
      </c>
      <c r="C1992" s="3" t="s">
        <v>7674</v>
      </c>
      <c r="D1992" s="6">
        <v>1000</v>
      </c>
      <c r="E1992" s="8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8269</v>
      </c>
      <c r="O1992">
        <f t="shared" si="186"/>
        <v>101</v>
      </c>
      <c r="P1992">
        <f t="shared" si="187"/>
        <v>59.12</v>
      </c>
      <c r="Q1992" t="s">
        <v>8315</v>
      </c>
      <c r="R1992" t="s">
        <v>8316</v>
      </c>
      <c r="S1992" s="14">
        <f t="shared" si="188"/>
        <v>42236.623252314821</v>
      </c>
      <c r="T1992" s="14">
        <f t="shared" si="189"/>
        <v>42282.666666666672</v>
      </c>
      <c r="U1992">
        <f t="shared" si="190"/>
        <v>47</v>
      </c>
      <c r="V1992">
        <f t="shared" si="191"/>
        <v>2015</v>
      </c>
    </row>
    <row r="1993" spans="1:22" ht="60" x14ac:dyDescent="0.25">
      <c r="A1993">
        <v>3510</v>
      </c>
      <c r="B1993" s="3" t="s">
        <v>3509</v>
      </c>
      <c r="C1993" s="3" t="s">
        <v>7620</v>
      </c>
      <c r="D1993" s="6">
        <v>900</v>
      </c>
      <c r="E1993" s="8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8269</v>
      </c>
      <c r="O1993">
        <f t="shared" si="186"/>
        <v>101</v>
      </c>
      <c r="P1993">
        <f t="shared" si="187"/>
        <v>60.33</v>
      </c>
      <c r="Q1993" t="s">
        <v>8315</v>
      </c>
      <c r="R1993" t="s">
        <v>8316</v>
      </c>
      <c r="S1993" s="14">
        <f t="shared" si="188"/>
        <v>41802.62090277778</v>
      </c>
      <c r="T1993" s="14">
        <f t="shared" si="189"/>
        <v>41822.62090277778</v>
      </c>
      <c r="U1993">
        <f t="shared" si="190"/>
        <v>20</v>
      </c>
      <c r="V1993">
        <f t="shared" si="191"/>
        <v>2014</v>
      </c>
    </row>
    <row r="1994" spans="1:22" ht="45" x14ac:dyDescent="0.25">
      <c r="A1994">
        <v>2300</v>
      </c>
      <c r="B1994" s="3" t="s">
        <v>2301</v>
      </c>
      <c r="C1994" s="3" t="s">
        <v>6410</v>
      </c>
      <c r="D1994" s="6">
        <v>800</v>
      </c>
      <c r="E1994" s="8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8274</v>
      </c>
      <c r="O1994">
        <f t="shared" si="186"/>
        <v>101</v>
      </c>
      <c r="P1994">
        <f t="shared" si="187"/>
        <v>115.71</v>
      </c>
      <c r="Q1994" t="s">
        <v>8312</v>
      </c>
      <c r="R1994" t="s">
        <v>8313</v>
      </c>
      <c r="S1994" s="14">
        <f t="shared" si="188"/>
        <v>41074.727037037039</v>
      </c>
      <c r="T1994" s="14">
        <f t="shared" si="189"/>
        <v>41088.727037037039</v>
      </c>
      <c r="U1994">
        <f t="shared" si="190"/>
        <v>14</v>
      </c>
      <c r="V1994">
        <f t="shared" si="191"/>
        <v>2012</v>
      </c>
    </row>
    <row r="1995" spans="1:22" ht="60" x14ac:dyDescent="0.25">
      <c r="A1995">
        <v>3327</v>
      </c>
      <c r="B1995" s="3" t="s">
        <v>3327</v>
      </c>
      <c r="C1995" s="3" t="s">
        <v>7437</v>
      </c>
      <c r="D1995" s="6">
        <v>800</v>
      </c>
      <c r="E1995" s="8">
        <v>810</v>
      </c>
      <c r="F1995" t="s">
        <v>8218</v>
      </c>
      <c r="G1995" t="s">
        <v>8224</v>
      </c>
      <c r="H1995" t="s">
        <v>8246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t="s">
        <v>8269</v>
      </c>
      <c r="O1995">
        <f t="shared" si="186"/>
        <v>101</v>
      </c>
      <c r="P1995">
        <f t="shared" si="187"/>
        <v>24.55</v>
      </c>
      <c r="Q1995" t="s">
        <v>8315</v>
      </c>
      <c r="R1995" t="s">
        <v>8316</v>
      </c>
      <c r="S1995" s="14">
        <f t="shared" si="188"/>
        <v>42468.374606481477</v>
      </c>
      <c r="T1995" s="14">
        <f t="shared" si="189"/>
        <v>42498.374606481477</v>
      </c>
      <c r="U1995">
        <f t="shared" si="190"/>
        <v>30</v>
      </c>
      <c r="V1995">
        <f t="shared" si="191"/>
        <v>2016</v>
      </c>
    </row>
    <row r="1996" spans="1:22" ht="60" x14ac:dyDescent="0.25">
      <c r="A1996">
        <v>1947</v>
      </c>
      <c r="B1996" s="3" t="s">
        <v>1948</v>
      </c>
      <c r="C1996" s="3" t="s">
        <v>6057</v>
      </c>
      <c r="D1996" s="6">
        <v>800</v>
      </c>
      <c r="E1996" s="8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>
        <f t="shared" si="186"/>
        <v>101</v>
      </c>
      <c r="P1996">
        <f t="shared" si="187"/>
        <v>35</v>
      </c>
      <c r="Q1996" t="s">
        <v>8308</v>
      </c>
      <c r="R1996" t="s">
        <v>8309</v>
      </c>
      <c r="S1996" s="14">
        <f t="shared" si="188"/>
        <v>40102.918055555558</v>
      </c>
      <c r="T1996" s="14">
        <f t="shared" si="189"/>
        <v>40140.249305555553</v>
      </c>
      <c r="U1996">
        <f t="shared" si="190"/>
        <v>38</v>
      </c>
      <c r="V1996">
        <f t="shared" si="191"/>
        <v>2009</v>
      </c>
    </row>
    <row r="1997" spans="1:22" ht="60" x14ac:dyDescent="0.25">
      <c r="A1997">
        <v>1623</v>
      </c>
      <c r="B1997" s="3" t="s">
        <v>1624</v>
      </c>
      <c r="C1997" s="3" t="s">
        <v>5733</v>
      </c>
      <c r="D1997" s="6">
        <v>750</v>
      </c>
      <c r="E1997" s="8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8274</v>
      </c>
      <c r="O1997">
        <f t="shared" si="186"/>
        <v>101</v>
      </c>
      <c r="P1997">
        <f t="shared" si="187"/>
        <v>42.11</v>
      </c>
      <c r="Q1997" t="s">
        <v>8312</v>
      </c>
      <c r="R1997" t="s">
        <v>8313</v>
      </c>
      <c r="S1997" s="14">
        <f t="shared" si="188"/>
        <v>41453.688530092593</v>
      </c>
      <c r="T1997" s="14">
        <f t="shared" si="189"/>
        <v>41513.688530092593</v>
      </c>
      <c r="U1997">
        <f t="shared" si="190"/>
        <v>60</v>
      </c>
      <c r="V1997">
        <f t="shared" si="191"/>
        <v>2013</v>
      </c>
    </row>
    <row r="1998" spans="1:22" ht="60" x14ac:dyDescent="0.25">
      <c r="A1998">
        <v>3454</v>
      </c>
      <c r="B1998" s="3" t="s">
        <v>3453</v>
      </c>
      <c r="C1998" s="3" t="s">
        <v>7564</v>
      </c>
      <c r="D1998" s="6">
        <v>700</v>
      </c>
      <c r="E1998" s="8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8269</v>
      </c>
      <c r="O1998">
        <f t="shared" si="186"/>
        <v>101</v>
      </c>
      <c r="P1998">
        <f t="shared" si="187"/>
        <v>33.57</v>
      </c>
      <c r="Q1998" t="s">
        <v>8315</v>
      </c>
      <c r="R1998" t="s">
        <v>8316</v>
      </c>
      <c r="S1998" s="14">
        <f t="shared" si="188"/>
        <v>41821.698599537034</v>
      </c>
      <c r="T1998" s="14">
        <f t="shared" si="189"/>
        <v>41851.698599537034</v>
      </c>
      <c r="U1998">
        <f t="shared" si="190"/>
        <v>30</v>
      </c>
      <c r="V1998">
        <f t="shared" si="191"/>
        <v>2014</v>
      </c>
    </row>
    <row r="1999" spans="1:22" ht="60" x14ac:dyDescent="0.25">
      <c r="A1999">
        <v>3451</v>
      </c>
      <c r="B1999" s="3" t="s">
        <v>3450</v>
      </c>
      <c r="C1999" s="3" t="s">
        <v>7561</v>
      </c>
      <c r="D1999" s="6">
        <v>650</v>
      </c>
      <c r="E1999" s="8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8269</v>
      </c>
      <c r="O1999">
        <f t="shared" si="186"/>
        <v>101</v>
      </c>
      <c r="P1999">
        <f t="shared" si="187"/>
        <v>41.13</v>
      </c>
      <c r="Q1999" t="s">
        <v>8315</v>
      </c>
      <c r="R1999" t="s">
        <v>8316</v>
      </c>
      <c r="S1999" s="14">
        <f t="shared" si="188"/>
        <v>42088.723692129628</v>
      </c>
      <c r="T1999" s="14">
        <f t="shared" si="189"/>
        <v>42115.723692129628</v>
      </c>
      <c r="U1999">
        <f t="shared" si="190"/>
        <v>27</v>
      </c>
      <c r="V1999">
        <f t="shared" si="191"/>
        <v>2015</v>
      </c>
    </row>
    <row r="2000" spans="1:22" ht="45" x14ac:dyDescent="0.25">
      <c r="A2000">
        <v>539</v>
      </c>
      <c r="B2000" s="3" t="s">
        <v>540</v>
      </c>
      <c r="C2000" s="3" t="s">
        <v>4649</v>
      </c>
      <c r="D2000" s="6">
        <v>500</v>
      </c>
      <c r="E2000" s="8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8269</v>
      </c>
      <c r="O2000">
        <f t="shared" si="186"/>
        <v>101</v>
      </c>
      <c r="P2000">
        <f t="shared" si="187"/>
        <v>25.16</v>
      </c>
      <c r="Q2000" t="s">
        <v>8315</v>
      </c>
      <c r="R2000" t="s">
        <v>8316</v>
      </c>
      <c r="S2000" s="14">
        <f t="shared" si="188"/>
        <v>42535.049849537041</v>
      </c>
      <c r="T2000" s="14">
        <f t="shared" si="189"/>
        <v>42556.049849537041</v>
      </c>
      <c r="U2000">
        <f t="shared" si="190"/>
        <v>21</v>
      </c>
      <c r="V2000">
        <f t="shared" si="191"/>
        <v>2016</v>
      </c>
    </row>
    <row r="2001" spans="1:22" ht="60" x14ac:dyDescent="0.25">
      <c r="A2001">
        <v>2217</v>
      </c>
      <c r="B2001" s="3" t="s">
        <v>2218</v>
      </c>
      <c r="C2001" s="3" t="s">
        <v>6327</v>
      </c>
      <c r="D2001" s="6">
        <v>420</v>
      </c>
      <c r="E2001" s="8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8278</v>
      </c>
      <c r="O2001">
        <f t="shared" si="186"/>
        <v>101</v>
      </c>
      <c r="P2001">
        <f t="shared" si="187"/>
        <v>47.22</v>
      </c>
      <c r="Q2001" t="s">
        <v>8312</v>
      </c>
      <c r="R2001" t="s">
        <v>8325</v>
      </c>
      <c r="S2001" s="14">
        <f t="shared" si="188"/>
        <v>42299.776770833334</v>
      </c>
      <c r="T2001" s="14">
        <f t="shared" si="189"/>
        <v>42310.333333333328</v>
      </c>
      <c r="U2001">
        <f t="shared" si="190"/>
        <v>11</v>
      </c>
      <c r="V2001">
        <f t="shared" si="191"/>
        <v>2015</v>
      </c>
    </row>
    <row r="2002" spans="1:22" ht="45" x14ac:dyDescent="0.25">
      <c r="A2002">
        <v>3686</v>
      </c>
      <c r="B2002" s="3" t="s">
        <v>3683</v>
      </c>
      <c r="C2002" s="3" t="s">
        <v>7796</v>
      </c>
      <c r="D2002" s="6">
        <v>350</v>
      </c>
      <c r="E2002" s="8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8269</v>
      </c>
      <c r="O2002">
        <f t="shared" si="186"/>
        <v>101</v>
      </c>
      <c r="P2002">
        <f t="shared" si="187"/>
        <v>59.17</v>
      </c>
      <c r="Q2002" t="s">
        <v>8315</v>
      </c>
      <c r="R2002" t="s">
        <v>8316</v>
      </c>
      <c r="S2002" s="14">
        <f t="shared" si="188"/>
        <v>42230.662731481483</v>
      </c>
      <c r="T2002" s="14">
        <f t="shared" si="189"/>
        <v>42245.165972222225</v>
      </c>
      <c r="U2002">
        <f t="shared" si="190"/>
        <v>15</v>
      </c>
      <c r="V2002">
        <f t="shared" si="191"/>
        <v>2015</v>
      </c>
    </row>
    <row r="2003" spans="1:22" ht="45" x14ac:dyDescent="0.25">
      <c r="A2003">
        <v>3588</v>
      </c>
      <c r="B2003" s="3" t="s">
        <v>3587</v>
      </c>
      <c r="C2003" s="3" t="s">
        <v>7698</v>
      </c>
      <c r="D2003" s="6">
        <v>200</v>
      </c>
      <c r="E2003" s="8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8269</v>
      </c>
      <c r="O2003">
        <f t="shared" si="186"/>
        <v>101</v>
      </c>
      <c r="P2003">
        <f t="shared" si="187"/>
        <v>18.27</v>
      </c>
      <c r="Q2003" t="s">
        <v>8315</v>
      </c>
      <c r="R2003" t="s">
        <v>8316</v>
      </c>
      <c r="S2003" s="14">
        <f t="shared" si="188"/>
        <v>42101.828819444447</v>
      </c>
      <c r="T2003" s="14">
        <f t="shared" si="189"/>
        <v>42123.958333333328</v>
      </c>
      <c r="U2003">
        <f t="shared" si="190"/>
        <v>23</v>
      </c>
      <c r="V2003">
        <f t="shared" si="191"/>
        <v>2015</v>
      </c>
    </row>
    <row r="2004" spans="1:22" ht="60" x14ac:dyDescent="0.25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86"/>
        <v>100</v>
      </c>
      <c r="P2004">
        <f t="shared" si="187"/>
        <v>179.28</v>
      </c>
      <c r="Q2004" t="s">
        <v>8315</v>
      </c>
      <c r="R2004" t="s">
        <v>8316</v>
      </c>
      <c r="S2004" s="14">
        <f t="shared" si="188"/>
        <v>41730.276747685188</v>
      </c>
      <c r="T2004" s="14">
        <f t="shared" si="189"/>
        <v>41764.276747685188</v>
      </c>
      <c r="U2004">
        <f t="shared" si="190"/>
        <v>34</v>
      </c>
      <c r="V2004">
        <f t="shared" si="191"/>
        <v>2014</v>
      </c>
    </row>
    <row r="2005" spans="1:22" ht="30" x14ac:dyDescent="0.25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86"/>
        <v>100</v>
      </c>
      <c r="P2005">
        <f t="shared" si="187"/>
        <v>169.85</v>
      </c>
      <c r="Q2005" t="s">
        <v>8318</v>
      </c>
      <c r="R2005" t="s">
        <v>8330</v>
      </c>
      <c r="S2005" s="14">
        <f t="shared" si="188"/>
        <v>42459.780844907407</v>
      </c>
      <c r="T2005" s="14">
        <f t="shared" si="189"/>
        <v>42489.780844907407</v>
      </c>
      <c r="U2005">
        <f t="shared" si="190"/>
        <v>30</v>
      </c>
      <c r="V2005">
        <f t="shared" si="191"/>
        <v>2016</v>
      </c>
    </row>
    <row r="2006" spans="1:22" ht="30" x14ac:dyDescent="0.25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86"/>
        <v>100</v>
      </c>
      <c r="P2006">
        <f t="shared" si="187"/>
        <v>550.04</v>
      </c>
      <c r="Q2006" t="s">
        <v>8315</v>
      </c>
      <c r="R2006" t="s">
        <v>8316</v>
      </c>
      <c r="S2006" s="14">
        <f t="shared" si="188"/>
        <v>41887.292187500003</v>
      </c>
      <c r="T2006" s="14">
        <f t="shared" si="189"/>
        <v>41917.292187500003</v>
      </c>
      <c r="U2006">
        <f t="shared" si="190"/>
        <v>30</v>
      </c>
      <c r="V2006">
        <f t="shared" si="191"/>
        <v>2014</v>
      </c>
    </row>
    <row r="2007" spans="1:22" ht="60" x14ac:dyDescent="0.25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86"/>
        <v>100</v>
      </c>
      <c r="P2007">
        <f t="shared" si="187"/>
        <v>262.11</v>
      </c>
      <c r="Q2007" t="s">
        <v>8315</v>
      </c>
      <c r="R2007" t="s">
        <v>8316</v>
      </c>
      <c r="S2007" s="14">
        <f t="shared" si="188"/>
        <v>42219.665173611109</v>
      </c>
      <c r="T2007" s="14">
        <f t="shared" si="189"/>
        <v>42257.165972222225</v>
      </c>
      <c r="U2007">
        <f t="shared" si="190"/>
        <v>38</v>
      </c>
      <c r="V2007">
        <f t="shared" si="191"/>
        <v>2015</v>
      </c>
    </row>
    <row r="2008" spans="1:22" ht="60" x14ac:dyDescent="0.25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86"/>
        <v>100</v>
      </c>
      <c r="P2008">
        <f t="shared" si="187"/>
        <v>320.45</v>
      </c>
      <c r="Q2008" t="s">
        <v>8318</v>
      </c>
      <c r="R2008" t="s">
        <v>8332</v>
      </c>
      <c r="S2008" s="14">
        <f t="shared" si="188"/>
        <v>42461.627511574072</v>
      </c>
      <c r="T2008" s="14">
        <f t="shared" si="189"/>
        <v>42503.165972222225</v>
      </c>
      <c r="U2008">
        <f t="shared" si="190"/>
        <v>42</v>
      </c>
      <c r="V2008">
        <f t="shared" si="191"/>
        <v>2016</v>
      </c>
    </row>
    <row r="2009" spans="1:22" ht="60" x14ac:dyDescent="0.25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86"/>
        <v>100</v>
      </c>
      <c r="P2009">
        <f t="shared" si="187"/>
        <v>115.08</v>
      </c>
      <c r="Q2009" t="s">
        <v>8315</v>
      </c>
      <c r="R2009" t="s">
        <v>8328</v>
      </c>
      <c r="S2009" s="14">
        <f t="shared" si="188"/>
        <v>42576.278715277775</v>
      </c>
      <c r="T2009" s="14">
        <f t="shared" si="189"/>
        <v>42606.278715277775</v>
      </c>
      <c r="U2009">
        <f t="shared" si="190"/>
        <v>30</v>
      </c>
      <c r="V2009">
        <f t="shared" si="191"/>
        <v>2016</v>
      </c>
    </row>
    <row r="2010" spans="1:22" ht="45" x14ac:dyDescent="0.25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86"/>
        <v>100</v>
      </c>
      <c r="P2010">
        <f t="shared" si="187"/>
        <v>143.36000000000001</v>
      </c>
      <c r="Q2010" t="s">
        <v>8321</v>
      </c>
      <c r="R2010" t="s">
        <v>8331</v>
      </c>
      <c r="S2010" s="14">
        <f t="shared" si="188"/>
        <v>42321.626296296294</v>
      </c>
      <c r="T2010" s="14">
        <f t="shared" si="189"/>
        <v>42351.626296296294</v>
      </c>
      <c r="U2010">
        <f t="shared" si="190"/>
        <v>30</v>
      </c>
      <c r="V2010">
        <f t="shared" si="191"/>
        <v>2015</v>
      </c>
    </row>
    <row r="2011" spans="1:22" ht="60" x14ac:dyDescent="0.25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86"/>
        <v>100</v>
      </c>
      <c r="P2011">
        <f t="shared" si="187"/>
        <v>417.33</v>
      </c>
      <c r="Q2011" t="s">
        <v>8312</v>
      </c>
      <c r="R2011" t="s">
        <v>8313</v>
      </c>
      <c r="S2011" s="14">
        <f t="shared" si="188"/>
        <v>41736.899652777778</v>
      </c>
      <c r="T2011" s="14">
        <f t="shared" si="189"/>
        <v>41768.916666666664</v>
      </c>
      <c r="U2011">
        <f t="shared" si="190"/>
        <v>33</v>
      </c>
      <c r="V2011">
        <f t="shared" si="191"/>
        <v>2014</v>
      </c>
    </row>
    <row r="2012" spans="1:22" ht="60" x14ac:dyDescent="0.25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86"/>
        <v>100</v>
      </c>
      <c r="P2012">
        <f t="shared" si="187"/>
        <v>606.82000000000005</v>
      </c>
      <c r="Q2012" t="s">
        <v>8318</v>
      </c>
      <c r="R2012" t="s">
        <v>8332</v>
      </c>
      <c r="S2012" s="14">
        <f t="shared" si="188"/>
        <v>42230.23583333334</v>
      </c>
      <c r="T2012" s="14">
        <f t="shared" si="189"/>
        <v>42261.875</v>
      </c>
      <c r="U2012">
        <f t="shared" si="190"/>
        <v>32</v>
      </c>
      <c r="V2012">
        <f t="shared" si="191"/>
        <v>2015</v>
      </c>
    </row>
    <row r="2013" spans="1:22" ht="45" x14ac:dyDescent="0.25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86"/>
        <v>100</v>
      </c>
      <c r="P2013">
        <f t="shared" si="187"/>
        <v>168.25</v>
      </c>
      <c r="Q2013" t="s">
        <v>8315</v>
      </c>
      <c r="R2013" t="s">
        <v>8316</v>
      </c>
      <c r="S2013" s="14">
        <f t="shared" si="188"/>
        <v>42050.983182870375</v>
      </c>
      <c r="T2013" s="14">
        <f t="shared" si="189"/>
        <v>42085.941516203704</v>
      </c>
      <c r="U2013">
        <f t="shared" si="190"/>
        <v>35</v>
      </c>
      <c r="V2013">
        <f t="shared" si="191"/>
        <v>2015</v>
      </c>
    </row>
    <row r="2014" spans="1:22" ht="45" x14ac:dyDescent="0.25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86"/>
        <v>100</v>
      </c>
      <c r="P2014">
        <f t="shared" si="187"/>
        <v>224.13</v>
      </c>
      <c r="Q2014" t="s">
        <v>8312</v>
      </c>
      <c r="R2014" t="s">
        <v>8313</v>
      </c>
      <c r="S2014" s="14">
        <f t="shared" si="188"/>
        <v>42093.922048611115</v>
      </c>
      <c r="T2014" s="14">
        <f t="shared" si="189"/>
        <v>42128.167361111111</v>
      </c>
      <c r="U2014">
        <f t="shared" si="190"/>
        <v>35</v>
      </c>
      <c r="V2014">
        <f t="shared" si="191"/>
        <v>2015</v>
      </c>
    </row>
    <row r="2015" spans="1:22" ht="45" x14ac:dyDescent="0.25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86"/>
        <v>100</v>
      </c>
      <c r="P2015">
        <f t="shared" si="187"/>
        <v>126.81</v>
      </c>
      <c r="Q2015" t="s">
        <v>8312</v>
      </c>
      <c r="R2015" t="s">
        <v>8313</v>
      </c>
      <c r="S2015" s="14">
        <f t="shared" si="188"/>
        <v>41186.306527777779</v>
      </c>
      <c r="T2015" s="14">
        <f t="shared" si="189"/>
        <v>41211.306527777779</v>
      </c>
      <c r="U2015">
        <f t="shared" si="190"/>
        <v>25</v>
      </c>
      <c r="V2015">
        <f t="shared" si="191"/>
        <v>2012</v>
      </c>
    </row>
    <row r="2016" spans="1:22" ht="30" x14ac:dyDescent="0.25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86"/>
        <v>100</v>
      </c>
      <c r="P2016">
        <f t="shared" si="187"/>
        <v>169.61</v>
      </c>
      <c r="Q2016" t="s">
        <v>8318</v>
      </c>
      <c r="R2016" t="s">
        <v>8332</v>
      </c>
      <c r="S2016" s="14">
        <f t="shared" si="188"/>
        <v>42324.96393518518</v>
      </c>
      <c r="T2016" s="14">
        <f t="shared" si="189"/>
        <v>42354.96393518518</v>
      </c>
      <c r="U2016">
        <f t="shared" si="190"/>
        <v>30</v>
      </c>
      <c r="V2016">
        <f t="shared" si="191"/>
        <v>2015</v>
      </c>
    </row>
    <row r="2017" spans="1:22" ht="60" x14ac:dyDescent="0.25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86"/>
        <v>100</v>
      </c>
      <c r="P2017">
        <f t="shared" si="187"/>
        <v>171.84</v>
      </c>
      <c r="Q2017" t="s">
        <v>8318</v>
      </c>
      <c r="R2017" t="s">
        <v>8332</v>
      </c>
      <c r="S2017" s="14">
        <f t="shared" si="188"/>
        <v>41760.796423611115</v>
      </c>
      <c r="T2017" s="14">
        <f t="shared" si="189"/>
        <v>41806.229166666664</v>
      </c>
      <c r="U2017">
        <f t="shared" si="190"/>
        <v>46</v>
      </c>
      <c r="V2017">
        <f t="shared" si="191"/>
        <v>2014</v>
      </c>
    </row>
    <row r="2018" spans="1:22" ht="30" x14ac:dyDescent="0.25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86"/>
        <v>100</v>
      </c>
      <c r="P2018">
        <f t="shared" si="187"/>
        <v>137.93</v>
      </c>
      <c r="Q2018" t="s">
        <v>8318</v>
      </c>
      <c r="R2018" t="s">
        <v>8332</v>
      </c>
      <c r="S2018" s="14">
        <f t="shared" si="188"/>
        <v>42271.176446759258</v>
      </c>
      <c r="T2018" s="14">
        <f t="shared" si="189"/>
        <v>42301.176446759258</v>
      </c>
      <c r="U2018">
        <f t="shared" si="190"/>
        <v>30</v>
      </c>
      <c r="V2018">
        <f t="shared" si="191"/>
        <v>2015</v>
      </c>
    </row>
    <row r="2019" spans="1:22" ht="60" x14ac:dyDescent="0.25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86"/>
        <v>100</v>
      </c>
      <c r="P2019">
        <f t="shared" si="187"/>
        <v>1000</v>
      </c>
      <c r="Q2019" t="s">
        <v>8315</v>
      </c>
      <c r="R2019" t="s">
        <v>8316</v>
      </c>
      <c r="S2019" s="14">
        <f t="shared" si="188"/>
        <v>41850.400937500002</v>
      </c>
      <c r="T2019" s="14">
        <f t="shared" si="189"/>
        <v>41895.400937500002</v>
      </c>
      <c r="U2019">
        <f t="shared" si="190"/>
        <v>45</v>
      </c>
      <c r="V2019">
        <f t="shared" si="191"/>
        <v>2014</v>
      </c>
    </row>
    <row r="2020" spans="1:22" ht="75" x14ac:dyDescent="0.25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86"/>
        <v>100</v>
      </c>
      <c r="P2020">
        <f t="shared" si="187"/>
        <v>93.98</v>
      </c>
      <c r="Q2020" t="s">
        <v>8315</v>
      </c>
      <c r="R2020" t="s">
        <v>8316</v>
      </c>
      <c r="S2020" s="14">
        <f t="shared" si="188"/>
        <v>41826.871238425927</v>
      </c>
      <c r="T2020" s="14">
        <f t="shared" si="189"/>
        <v>41859.57916666667</v>
      </c>
      <c r="U2020">
        <f t="shared" si="190"/>
        <v>33</v>
      </c>
      <c r="V2020">
        <f t="shared" si="191"/>
        <v>2014</v>
      </c>
    </row>
    <row r="2021" spans="1:22" ht="60" x14ac:dyDescent="0.25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86"/>
        <v>100</v>
      </c>
      <c r="P2021">
        <f t="shared" si="187"/>
        <v>136.9</v>
      </c>
      <c r="Q2021" t="s">
        <v>8308</v>
      </c>
      <c r="R2021" t="s">
        <v>8317</v>
      </c>
      <c r="S2021" s="14">
        <f t="shared" si="188"/>
        <v>42037.950937500005</v>
      </c>
      <c r="T2021" s="14">
        <f t="shared" si="189"/>
        <v>42072.909270833334</v>
      </c>
      <c r="U2021">
        <f t="shared" si="190"/>
        <v>35</v>
      </c>
      <c r="V2021">
        <f t="shared" si="191"/>
        <v>2015</v>
      </c>
    </row>
    <row r="2022" spans="1:22" ht="60" x14ac:dyDescent="0.25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86"/>
        <v>100</v>
      </c>
      <c r="P2022">
        <f t="shared" si="187"/>
        <v>202.42</v>
      </c>
      <c r="Q2022" t="s">
        <v>8318</v>
      </c>
      <c r="R2022" t="s">
        <v>8330</v>
      </c>
      <c r="S2022" s="14">
        <f t="shared" si="188"/>
        <v>41360.970601851855</v>
      </c>
      <c r="T2022" s="14">
        <f t="shared" si="189"/>
        <v>41372.189583333333</v>
      </c>
      <c r="U2022">
        <f t="shared" si="190"/>
        <v>12</v>
      </c>
      <c r="V2022">
        <f t="shared" si="191"/>
        <v>2013</v>
      </c>
    </row>
    <row r="2023" spans="1:22" ht="60" x14ac:dyDescent="0.25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86"/>
        <v>100</v>
      </c>
      <c r="P2023">
        <f t="shared" si="187"/>
        <v>93.02</v>
      </c>
      <c r="Q2023" t="s">
        <v>8318</v>
      </c>
      <c r="R2023" t="s">
        <v>8330</v>
      </c>
      <c r="S2023" s="14">
        <f t="shared" si="188"/>
        <v>40933.856921296298</v>
      </c>
      <c r="T2023" s="14">
        <f t="shared" si="189"/>
        <v>40963.856921296298</v>
      </c>
      <c r="U2023">
        <f t="shared" si="190"/>
        <v>30</v>
      </c>
      <c r="V2023">
        <f t="shared" si="191"/>
        <v>2012</v>
      </c>
    </row>
    <row r="2024" spans="1:22" ht="60" x14ac:dyDescent="0.25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86"/>
        <v>100</v>
      </c>
      <c r="P2024">
        <f t="shared" si="187"/>
        <v>118.13</v>
      </c>
      <c r="Q2024" t="s">
        <v>8315</v>
      </c>
      <c r="R2024" t="s">
        <v>8316</v>
      </c>
      <c r="S2024" s="14">
        <f t="shared" si="188"/>
        <v>41834.953865740739</v>
      </c>
      <c r="T2024" s="14">
        <f t="shared" si="189"/>
        <v>41879.953865740739</v>
      </c>
      <c r="U2024">
        <f t="shared" si="190"/>
        <v>45</v>
      </c>
      <c r="V2024">
        <f t="shared" si="191"/>
        <v>2014</v>
      </c>
    </row>
    <row r="2025" spans="1:22" ht="45" x14ac:dyDescent="0.25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86"/>
        <v>100</v>
      </c>
      <c r="P2025">
        <f t="shared" si="187"/>
        <v>110.23</v>
      </c>
      <c r="Q2025" t="s">
        <v>8315</v>
      </c>
      <c r="R2025" t="s">
        <v>8316</v>
      </c>
      <c r="S2025" s="14">
        <f t="shared" si="188"/>
        <v>41791.492777777778</v>
      </c>
      <c r="T2025" s="14">
        <f t="shared" si="189"/>
        <v>41836.492777777778</v>
      </c>
      <c r="U2025">
        <f t="shared" si="190"/>
        <v>45</v>
      </c>
      <c r="V2025">
        <f t="shared" si="191"/>
        <v>2014</v>
      </c>
    </row>
    <row r="2026" spans="1:22" ht="45" x14ac:dyDescent="0.25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86"/>
        <v>100</v>
      </c>
      <c r="P2026">
        <f t="shared" si="187"/>
        <v>92.84</v>
      </c>
      <c r="Q2026" t="s">
        <v>8315</v>
      </c>
      <c r="R2026" t="s">
        <v>8316</v>
      </c>
      <c r="S2026" s="14">
        <f t="shared" si="188"/>
        <v>42028.496562500004</v>
      </c>
      <c r="T2026" s="14">
        <f t="shared" si="189"/>
        <v>42058.496562500004</v>
      </c>
      <c r="U2026">
        <f t="shared" si="190"/>
        <v>30</v>
      </c>
      <c r="V2026">
        <f t="shared" si="191"/>
        <v>2015</v>
      </c>
    </row>
    <row r="2027" spans="1:22" ht="60" x14ac:dyDescent="0.25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86"/>
        <v>100</v>
      </c>
      <c r="P2027">
        <f t="shared" si="187"/>
        <v>48.44</v>
      </c>
      <c r="Q2027" t="s">
        <v>8315</v>
      </c>
      <c r="R2027" t="s">
        <v>8316</v>
      </c>
      <c r="S2027" s="14">
        <f t="shared" si="188"/>
        <v>42505.774479166663</v>
      </c>
      <c r="T2027" s="14">
        <f t="shared" si="189"/>
        <v>42541.958333333328</v>
      </c>
      <c r="U2027">
        <f t="shared" si="190"/>
        <v>37</v>
      </c>
      <c r="V2027">
        <f t="shared" si="191"/>
        <v>2016</v>
      </c>
    </row>
    <row r="2028" spans="1:22" ht="60" x14ac:dyDescent="0.25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86"/>
        <v>100</v>
      </c>
      <c r="P2028">
        <f t="shared" si="187"/>
        <v>169.92</v>
      </c>
      <c r="Q2028" t="s">
        <v>8312</v>
      </c>
      <c r="R2028" t="s">
        <v>8334</v>
      </c>
      <c r="S2028" s="14">
        <f t="shared" si="188"/>
        <v>41977.902222222227</v>
      </c>
      <c r="T2028" s="14">
        <f t="shared" si="189"/>
        <v>42037.902222222227</v>
      </c>
      <c r="U2028">
        <f t="shared" si="190"/>
        <v>60</v>
      </c>
      <c r="V2028">
        <f t="shared" si="191"/>
        <v>2014</v>
      </c>
    </row>
    <row r="2029" spans="1:22" ht="60" x14ac:dyDescent="0.25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86"/>
        <v>100</v>
      </c>
      <c r="P2029">
        <f t="shared" si="187"/>
        <v>172.41</v>
      </c>
      <c r="Q2029" t="s">
        <v>8312</v>
      </c>
      <c r="R2029" t="s">
        <v>8313</v>
      </c>
      <c r="S2029" s="14">
        <f t="shared" si="188"/>
        <v>40896.883750000001</v>
      </c>
      <c r="T2029" s="14">
        <f t="shared" si="189"/>
        <v>40924.208333333336</v>
      </c>
      <c r="U2029">
        <f t="shared" si="190"/>
        <v>28</v>
      </c>
      <c r="V2029">
        <f t="shared" si="191"/>
        <v>2011</v>
      </c>
    </row>
    <row r="2030" spans="1:22" ht="60" x14ac:dyDescent="0.25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86"/>
        <v>100</v>
      </c>
      <c r="P2030">
        <f t="shared" si="187"/>
        <v>370.37</v>
      </c>
      <c r="Q2030" t="s">
        <v>8315</v>
      </c>
      <c r="R2030" t="s">
        <v>8328</v>
      </c>
      <c r="S2030" s="14">
        <f t="shared" si="188"/>
        <v>42341.57430555555</v>
      </c>
      <c r="T2030" s="14">
        <f t="shared" si="189"/>
        <v>42376.57430555555</v>
      </c>
      <c r="U2030">
        <f t="shared" si="190"/>
        <v>35</v>
      </c>
      <c r="V2030">
        <f t="shared" si="191"/>
        <v>2015</v>
      </c>
    </row>
    <row r="2031" spans="1:22" ht="45" x14ac:dyDescent="0.25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86"/>
        <v>100</v>
      </c>
      <c r="P2031">
        <f t="shared" si="187"/>
        <v>190.9</v>
      </c>
      <c r="Q2031" t="s">
        <v>8312</v>
      </c>
      <c r="R2031" t="s">
        <v>8313</v>
      </c>
      <c r="S2031" s="14">
        <f t="shared" si="188"/>
        <v>41620.87667824074</v>
      </c>
      <c r="T2031" s="14">
        <f t="shared" si="189"/>
        <v>41650.87667824074</v>
      </c>
      <c r="U2031">
        <f t="shared" si="190"/>
        <v>30</v>
      </c>
      <c r="V2031">
        <f t="shared" si="191"/>
        <v>2013</v>
      </c>
    </row>
    <row r="2032" spans="1:22" ht="60" x14ac:dyDescent="0.25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86"/>
        <v>100</v>
      </c>
      <c r="P2032">
        <f t="shared" si="187"/>
        <v>98.31</v>
      </c>
      <c r="Q2032" t="s">
        <v>8315</v>
      </c>
      <c r="R2032" t="s">
        <v>8316</v>
      </c>
      <c r="S2032" s="14">
        <f t="shared" si="188"/>
        <v>42254.264687499999</v>
      </c>
      <c r="T2032" s="14">
        <f t="shared" si="189"/>
        <v>42279.958333333328</v>
      </c>
      <c r="U2032">
        <f t="shared" si="190"/>
        <v>26</v>
      </c>
      <c r="V2032">
        <f t="shared" si="191"/>
        <v>2015</v>
      </c>
    </row>
    <row r="2033" spans="1:22" ht="45" x14ac:dyDescent="0.25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86"/>
        <v>100</v>
      </c>
      <c r="P2033">
        <f t="shared" si="187"/>
        <v>134.15</v>
      </c>
      <c r="Q2033" t="s">
        <v>8315</v>
      </c>
      <c r="R2033" t="s">
        <v>8316</v>
      </c>
      <c r="S2033" s="14">
        <f t="shared" si="188"/>
        <v>41776.063136574077</v>
      </c>
      <c r="T2033" s="14">
        <f t="shared" si="189"/>
        <v>41807.125</v>
      </c>
      <c r="U2033">
        <f t="shared" si="190"/>
        <v>32</v>
      </c>
      <c r="V2033">
        <f t="shared" si="191"/>
        <v>2014</v>
      </c>
    </row>
    <row r="2034" spans="1:22" ht="45" x14ac:dyDescent="0.25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86"/>
        <v>100</v>
      </c>
      <c r="P2034">
        <f t="shared" si="187"/>
        <v>110.07</v>
      </c>
      <c r="Q2034" t="s">
        <v>8318</v>
      </c>
      <c r="R2034" t="s">
        <v>8330</v>
      </c>
      <c r="S2034" s="14">
        <f t="shared" si="188"/>
        <v>41394.842442129629</v>
      </c>
      <c r="T2034" s="14">
        <f t="shared" si="189"/>
        <v>41454.842442129629</v>
      </c>
      <c r="U2034">
        <f t="shared" si="190"/>
        <v>60</v>
      </c>
      <c r="V2034">
        <f t="shared" si="191"/>
        <v>2013</v>
      </c>
    </row>
    <row r="2035" spans="1:22" ht="45" x14ac:dyDescent="0.25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86"/>
        <v>100</v>
      </c>
      <c r="P2035">
        <f t="shared" si="187"/>
        <v>100.33</v>
      </c>
      <c r="Q2035" t="s">
        <v>8312</v>
      </c>
      <c r="R2035" t="s">
        <v>8334</v>
      </c>
      <c r="S2035" s="14">
        <f t="shared" si="188"/>
        <v>41058.844571759262</v>
      </c>
      <c r="T2035" s="14">
        <f t="shared" si="189"/>
        <v>41088.844571759262</v>
      </c>
      <c r="U2035">
        <f t="shared" si="190"/>
        <v>30</v>
      </c>
      <c r="V2035">
        <f t="shared" si="191"/>
        <v>2012</v>
      </c>
    </row>
    <row r="2036" spans="1:22" ht="60" x14ac:dyDescent="0.25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86"/>
        <v>100</v>
      </c>
      <c r="P2036">
        <f t="shared" si="187"/>
        <v>70.88</v>
      </c>
      <c r="Q2036" t="s">
        <v>8315</v>
      </c>
      <c r="R2036" t="s">
        <v>8316</v>
      </c>
      <c r="S2036" s="14">
        <f t="shared" si="188"/>
        <v>41941.683865740742</v>
      </c>
      <c r="T2036" s="14">
        <f t="shared" si="189"/>
        <v>41970.125</v>
      </c>
      <c r="U2036">
        <f t="shared" si="190"/>
        <v>29</v>
      </c>
      <c r="V2036">
        <f t="shared" si="191"/>
        <v>2014</v>
      </c>
    </row>
    <row r="2037" spans="1:22" ht="60" x14ac:dyDescent="0.25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86"/>
        <v>100</v>
      </c>
      <c r="P2037">
        <f t="shared" si="187"/>
        <v>421.11</v>
      </c>
      <c r="Q2037" t="s">
        <v>8315</v>
      </c>
      <c r="R2037" t="s">
        <v>8316</v>
      </c>
      <c r="S2037" s="14">
        <f t="shared" si="188"/>
        <v>42059.701319444444</v>
      </c>
      <c r="T2037" s="14">
        <f t="shared" si="189"/>
        <v>42119.659652777773</v>
      </c>
      <c r="U2037">
        <f t="shared" si="190"/>
        <v>60</v>
      </c>
      <c r="V2037">
        <f t="shared" si="191"/>
        <v>2015</v>
      </c>
    </row>
    <row r="2038" spans="1:22" ht="60" x14ac:dyDescent="0.25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86"/>
        <v>100</v>
      </c>
      <c r="P2038">
        <f t="shared" si="187"/>
        <v>156.77000000000001</v>
      </c>
      <c r="Q2038" t="s">
        <v>8312</v>
      </c>
      <c r="R2038" t="s">
        <v>8320</v>
      </c>
      <c r="S2038" s="14">
        <f t="shared" si="188"/>
        <v>41226.928842592592</v>
      </c>
      <c r="T2038" s="14">
        <f t="shared" si="189"/>
        <v>41256.928842592592</v>
      </c>
      <c r="U2038">
        <f t="shared" si="190"/>
        <v>30</v>
      </c>
      <c r="V2038">
        <f t="shared" si="191"/>
        <v>2012</v>
      </c>
    </row>
    <row r="2039" spans="1:22" ht="60" x14ac:dyDescent="0.25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86"/>
        <v>100</v>
      </c>
      <c r="P2039">
        <f t="shared" si="187"/>
        <v>81.739999999999995</v>
      </c>
      <c r="Q2039" t="s">
        <v>8312</v>
      </c>
      <c r="R2039" t="s">
        <v>8313</v>
      </c>
      <c r="S2039" s="14">
        <f t="shared" si="188"/>
        <v>42049.733240740738</v>
      </c>
      <c r="T2039" s="14">
        <f t="shared" si="189"/>
        <v>42079.691574074073</v>
      </c>
      <c r="U2039">
        <f t="shared" si="190"/>
        <v>30</v>
      </c>
      <c r="V2039">
        <f t="shared" si="191"/>
        <v>2015</v>
      </c>
    </row>
    <row r="2040" spans="1:22" ht="60" x14ac:dyDescent="0.25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86"/>
        <v>100</v>
      </c>
      <c r="P2040">
        <f t="shared" si="187"/>
        <v>127.33</v>
      </c>
      <c r="Q2040" t="s">
        <v>8321</v>
      </c>
      <c r="R2040" t="s">
        <v>8331</v>
      </c>
      <c r="S2040" s="14">
        <f t="shared" si="188"/>
        <v>41988.548831018517</v>
      </c>
      <c r="T2040" s="14">
        <f t="shared" si="189"/>
        <v>42019.454166666663</v>
      </c>
      <c r="U2040">
        <f t="shared" si="190"/>
        <v>31</v>
      </c>
      <c r="V2040">
        <f t="shared" si="191"/>
        <v>2014</v>
      </c>
    </row>
    <row r="2041" spans="1:22" ht="60" x14ac:dyDescent="0.25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86"/>
        <v>100</v>
      </c>
      <c r="P2041">
        <f t="shared" si="187"/>
        <v>57.38</v>
      </c>
      <c r="Q2041" t="s">
        <v>8312</v>
      </c>
      <c r="R2041" t="s">
        <v>8325</v>
      </c>
      <c r="S2041" s="14">
        <f t="shared" si="188"/>
        <v>42426.407592592594</v>
      </c>
      <c r="T2041" s="14">
        <f t="shared" si="189"/>
        <v>42460.365925925929</v>
      </c>
      <c r="U2041">
        <f t="shared" si="190"/>
        <v>34</v>
      </c>
      <c r="V2041">
        <f t="shared" si="191"/>
        <v>2016</v>
      </c>
    </row>
    <row r="2042" spans="1:22" ht="45" x14ac:dyDescent="0.25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86"/>
        <v>100</v>
      </c>
      <c r="P2042">
        <f t="shared" si="187"/>
        <v>209.84</v>
      </c>
      <c r="Q2042" t="s">
        <v>8315</v>
      </c>
      <c r="R2042" t="s">
        <v>8316</v>
      </c>
      <c r="S2042" s="14">
        <f t="shared" si="188"/>
        <v>42253.928530092591</v>
      </c>
      <c r="T2042" s="14">
        <f t="shared" si="189"/>
        <v>42283.928530092591</v>
      </c>
      <c r="U2042">
        <f t="shared" si="190"/>
        <v>30</v>
      </c>
      <c r="V2042">
        <f t="shared" si="191"/>
        <v>2015</v>
      </c>
    </row>
    <row r="2043" spans="1:22" ht="45" x14ac:dyDescent="0.25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86"/>
        <v>100</v>
      </c>
      <c r="P2043">
        <f t="shared" si="187"/>
        <v>135.41999999999999</v>
      </c>
      <c r="Q2043" t="s">
        <v>8312</v>
      </c>
      <c r="R2043" t="s">
        <v>8334</v>
      </c>
      <c r="S2043" s="14">
        <f t="shared" si="188"/>
        <v>42081.864641203705</v>
      </c>
      <c r="T2043" s="14">
        <f t="shared" si="189"/>
        <v>42114.201388888891</v>
      </c>
      <c r="U2043">
        <f t="shared" si="190"/>
        <v>33</v>
      </c>
      <c r="V2043">
        <f t="shared" si="191"/>
        <v>2015</v>
      </c>
    </row>
    <row r="2044" spans="1:22" ht="105" x14ac:dyDescent="0.25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86"/>
        <v>100</v>
      </c>
      <c r="P2044">
        <f t="shared" si="187"/>
        <v>215.25</v>
      </c>
      <c r="Q2044" t="s">
        <v>8315</v>
      </c>
      <c r="R2044" t="s">
        <v>8336</v>
      </c>
      <c r="S2044" s="14">
        <f t="shared" si="188"/>
        <v>42016.981574074074</v>
      </c>
      <c r="T2044" s="14">
        <f t="shared" si="189"/>
        <v>42045.332638888889</v>
      </c>
      <c r="U2044">
        <f t="shared" si="190"/>
        <v>29</v>
      </c>
      <c r="V2044">
        <f t="shared" si="191"/>
        <v>2015</v>
      </c>
    </row>
    <row r="2045" spans="1:22" ht="45" x14ac:dyDescent="0.25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86"/>
        <v>100</v>
      </c>
      <c r="P2045">
        <f t="shared" si="187"/>
        <v>89.93</v>
      </c>
      <c r="Q2045" t="s">
        <v>8323</v>
      </c>
      <c r="R2045" t="s">
        <v>8324</v>
      </c>
      <c r="S2045" s="14">
        <f t="shared" si="188"/>
        <v>42586.925636574073</v>
      </c>
      <c r="T2045" s="14">
        <f t="shared" si="189"/>
        <v>42609.165972222225</v>
      </c>
      <c r="U2045">
        <f t="shared" si="190"/>
        <v>23</v>
      </c>
      <c r="V2045">
        <f t="shared" si="191"/>
        <v>2016</v>
      </c>
    </row>
    <row r="2046" spans="1:22" ht="45" x14ac:dyDescent="0.25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86"/>
        <v>100</v>
      </c>
      <c r="P2046">
        <f t="shared" si="187"/>
        <v>188.13</v>
      </c>
      <c r="Q2046" t="s">
        <v>8312</v>
      </c>
      <c r="R2046" t="s">
        <v>8329</v>
      </c>
      <c r="S2046" s="14">
        <f t="shared" si="188"/>
        <v>40946.11383101852</v>
      </c>
      <c r="T2046" s="14">
        <f t="shared" si="189"/>
        <v>40976.11383101852</v>
      </c>
      <c r="U2046">
        <f t="shared" si="190"/>
        <v>30</v>
      </c>
      <c r="V2046">
        <f t="shared" si="191"/>
        <v>2012</v>
      </c>
    </row>
    <row r="2047" spans="1:22" ht="60" x14ac:dyDescent="0.25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86"/>
        <v>100</v>
      </c>
      <c r="P2047">
        <f t="shared" si="187"/>
        <v>127.81</v>
      </c>
      <c r="Q2047" t="s">
        <v>8315</v>
      </c>
      <c r="R2047" t="s">
        <v>8316</v>
      </c>
      <c r="S2047" s="14">
        <f t="shared" si="188"/>
        <v>42171.763414351852</v>
      </c>
      <c r="T2047" s="14">
        <f t="shared" si="189"/>
        <v>42211.763414351852</v>
      </c>
      <c r="U2047">
        <f t="shared" si="190"/>
        <v>40</v>
      </c>
      <c r="V2047">
        <f t="shared" si="191"/>
        <v>2015</v>
      </c>
    </row>
    <row r="2048" spans="1:22" ht="60" x14ac:dyDescent="0.25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86"/>
        <v>100</v>
      </c>
      <c r="P2048">
        <f t="shared" si="187"/>
        <v>93.76</v>
      </c>
      <c r="Q2048" t="s">
        <v>8315</v>
      </c>
      <c r="R2048" t="s">
        <v>8316</v>
      </c>
      <c r="S2048" s="14">
        <f t="shared" si="188"/>
        <v>42292.087592592594</v>
      </c>
      <c r="T2048" s="14">
        <f t="shared" si="189"/>
        <v>42329.125</v>
      </c>
      <c r="U2048">
        <f t="shared" si="190"/>
        <v>38</v>
      </c>
      <c r="V2048">
        <f t="shared" si="191"/>
        <v>2015</v>
      </c>
    </row>
    <row r="2049" spans="1:22" ht="30" x14ac:dyDescent="0.25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86"/>
        <v>100</v>
      </c>
      <c r="P2049">
        <f t="shared" si="187"/>
        <v>600</v>
      </c>
      <c r="Q2049" t="s">
        <v>8312</v>
      </c>
      <c r="R2049" t="s">
        <v>8329</v>
      </c>
      <c r="S2049" s="14">
        <f t="shared" si="188"/>
        <v>41327.996435185189</v>
      </c>
      <c r="T2049" s="14">
        <f t="shared" si="189"/>
        <v>41362.954768518517</v>
      </c>
      <c r="U2049">
        <f t="shared" si="190"/>
        <v>35</v>
      </c>
      <c r="V2049">
        <f t="shared" si="191"/>
        <v>2013</v>
      </c>
    </row>
    <row r="2050" spans="1:22" ht="60" x14ac:dyDescent="0.25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92">ROUND(E2050/D2050*100,0)</f>
        <v>100</v>
      </c>
      <c r="P2050">
        <f t="shared" si="187"/>
        <v>63.83</v>
      </c>
      <c r="Q2050" t="s">
        <v>8315</v>
      </c>
      <c r="R2050" t="s">
        <v>8316</v>
      </c>
      <c r="S2050" s="14">
        <f t="shared" si="188"/>
        <v>42060.683935185181</v>
      </c>
      <c r="T2050" s="14">
        <f t="shared" si="189"/>
        <v>42090.642268518524</v>
      </c>
      <c r="U2050">
        <f t="shared" si="190"/>
        <v>30</v>
      </c>
      <c r="V2050">
        <f t="shared" si="191"/>
        <v>2015</v>
      </c>
    </row>
    <row r="2051" spans="1:22" ht="45" x14ac:dyDescent="0.25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92"/>
        <v>100</v>
      </c>
      <c r="P2051">
        <f t="shared" ref="P2051:P2114" si="193">IFERROR(ROUND(E2051/L2051,2),0)</f>
        <v>72.290000000000006</v>
      </c>
      <c r="Q2051" t="s">
        <v>8315</v>
      </c>
      <c r="R2051" t="s">
        <v>8316</v>
      </c>
      <c r="S2051" s="14">
        <f t="shared" ref="S2051:S2114" si="194">+(((J2051/60)/60)/24)+DATE(1970,1,1)</f>
        <v>41809.860300925924</v>
      </c>
      <c r="T2051" s="14">
        <f t="shared" ref="T2051:T2114" si="195">+(((I2051/60)/60)/24)+DATE(1970,1,1)</f>
        <v>41839.860300925924</v>
      </c>
      <c r="U2051">
        <f t="shared" ref="U2051:U2114" si="196">CEILING(T2051-S2051,1)</f>
        <v>30</v>
      </c>
      <c r="V2051">
        <f t="shared" ref="V2051:V2114" si="197">YEAR(S2051)</f>
        <v>2014</v>
      </c>
    </row>
    <row r="2052" spans="1:22" ht="60" x14ac:dyDescent="0.25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92"/>
        <v>100</v>
      </c>
      <c r="P2052">
        <f t="shared" si="193"/>
        <v>69.819999999999993</v>
      </c>
      <c r="Q2052" t="s">
        <v>8315</v>
      </c>
      <c r="R2052" t="s">
        <v>8316</v>
      </c>
      <c r="S2052" s="14">
        <f t="shared" si="194"/>
        <v>42466.558796296296</v>
      </c>
      <c r="T2052" s="14">
        <f t="shared" si="195"/>
        <v>42490.165972222225</v>
      </c>
      <c r="U2052">
        <f t="shared" si="196"/>
        <v>24</v>
      </c>
      <c r="V2052">
        <f t="shared" si="197"/>
        <v>2016</v>
      </c>
    </row>
    <row r="2053" spans="1:22" ht="45" x14ac:dyDescent="0.25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92"/>
        <v>100</v>
      </c>
      <c r="P2053">
        <f t="shared" si="193"/>
        <v>125.09</v>
      </c>
      <c r="Q2053" t="s">
        <v>8315</v>
      </c>
      <c r="R2053" t="s">
        <v>8316</v>
      </c>
      <c r="S2053" s="14">
        <f t="shared" si="194"/>
        <v>42193.771481481483</v>
      </c>
      <c r="T2053" s="14">
        <f t="shared" si="195"/>
        <v>42212.957638888889</v>
      </c>
      <c r="U2053">
        <f t="shared" si="196"/>
        <v>20</v>
      </c>
      <c r="V2053">
        <f t="shared" si="197"/>
        <v>2015</v>
      </c>
    </row>
    <row r="2054" spans="1:22" ht="60" x14ac:dyDescent="0.25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92"/>
        <v>100</v>
      </c>
      <c r="P2054">
        <f t="shared" si="193"/>
        <v>305.56</v>
      </c>
      <c r="Q2054" t="s">
        <v>8312</v>
      </c>
      <c r="R2054" t="s">
        <v>8313</v>
      </c>
      <c r="S2054" s="14">
        <f t="shared" si="194"/>
        <v>40730.105625000004</v>
      </c>
      <c r="T2054" s="14">
        <f t="shared" si="195"/>
        <v>40747.165972222225</v>
      </c>
      <c r="U2054">
        <f t="shared" si="196"/>
        <v>18</v>
      </c>
      <c r="V2054">
        <f t="shared" si="197"/>
        <v>2011</v>
      </c>
    </row>
    <row r="2055" spans="1:22" ht="45" x14ac:dyDescent="0.25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92"/>
        <v>100</v>
      </c>
      <c r="P2055">
        <f t="shared" si="193"/>
        <v>122.54</v>
      </c>
      <c r="Q2055" t="s">
        <v>8315</v>
      </c>
      <c r="R2055" t="s">
        <v>8316</v>
      </c>
      <c r="S2055" s="14">
        <f t="shared" si="194"/>
        <v>41982.688611111109</v>
      </c>
      <c r="T2055" s="14">
        <f t="shared" si="195"/>
        <v>42012.688611111109</v>
      </c>
      <c r="U2055">
        <f t="shared" si="196"/>
        <v>30</v>
      </c>
      <c r="V2055">
        <f t="shared" si="197"/>
        <v>2014</v>
      </c>
    </row>
    <row r="2056" spans="1:22" ht="60" x14ac:dyDescent="0.25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92"/>
        <v>100</v>
      </c>
      <c r="P2056">
        <f t="shared" si="193"/>
        <v>79.62</v>
      </c>
      <c r="Q2056" t="s">
        <v>8315</v>
      </c>
      <c r="R2056" t="s">
        <v>8316</v>
      </c>
      <c r="S2056" s="14">
        <f t="shared" si="194"/>
        <v>41827.674143518518</v>
      </c>
      <c r="T2056" s="14">
        <f t="shared" si="195"/>
        <v>41854.958333333336</v>
      </c>
      <c r="U2056">
        <f t="shared" si="196"/>
        <v>28</v>
      </c>
      <c r="V2056">
        <f t="shared" si="197"/>
        <v>2014</v>
      </c>
    </row>
    <row r="2057" spans="1:22" ht="60" x14ac:dyDescent="0.25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92"/>
        <v>100</v>
      </c>
      <c r="P2057">
        <f t="shared" si="193"/>
        <v>200.49</v>
      </c>
      <c r="Q2057" t="s">
        <v>8315</v>
      </c>
      <c r="R2057" t="s">
        <v>8316</v>
      </c>
      <c r="S2057" s="14">
        <f t="shared" si="194"/>
        <v>41787.218229166669</v>
      </c>
      <c r="T2057" s="14">
        <f t="shared" si="195"/>
        <v>41817.218229166669</v>
      </c>
      <c r="U2057">
        <f t="shared" si="196"/>
        <v>30</v>
      </c>
      <c r="V2057">
        <f t="shared" si="197"/>
        <v>2014</v>
      </c>
    </row>
    <row r="2058" spans="1:22" ht="60" x14ac:dyDescent="0.25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92"/>
        <v>100</v>
      </c>
      <c r="P2058">
        <f t="shared" si="193"/>
        <v>68.53</v>
      </c>
      <c r="Q2058" t="s">
        <v>8315</v>
      </c>
      <c r="R2058" t="s">
        <v>8316</v>
      </c>
      <c r="S2058" s="14">
        <f t="shared" si="194"/>
        <v>41902.333726851852</v>
      </c>
      <c r="T2058" s="14">
        <f t="shared" si="195"/>
        <v>41932.333726851852</v>
      </c>
      <c r="U2058">
        <f t="shared" si="196"/>
        <v>30</v>
      </c>
      <c r="V2058">
        <f t="shared" si="197"/>
        <v>2014</v>
      </c>
    </row>
    <row r="2059" spans="1:22" ht="60" x14ac:dyDescent="0.25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92"/>
        <v>100</v>
      </c>
      <c r="P2059">
        <f t="shared" si="193"/>
        <v>178.61</v>
      </c>
      <c r="Q2059" t="s">
        <v>8312</v>
      </c>
      <c r="R2059" t="s">
        <v>8313</v>
      </c>
      <c r="S2059" s="14">
        <f t="shared" si="194"/>
        <v>40996.667199074072</v>
      </c>
      <c r="T2059" s="14">
        <f t="shared" si="195"/>
        <v>41026.667199074072</v>
      </c>
      <c r="U2059">
        <f t="shared" si="196"/>
        <v>30</v>
      </c>
      <c r="V2059">
        <f t="shared" si="197"/>
        <v>2012</v>
      </c>
    </row>
    <row r="2060" spans="1:22" ht="60" x14ac:dyDescent="0.25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92"/>
        <v>100</v>
      </c>
      <c r="P2060">
        <f t="shared" si="193"/>
        <v>131.58000000000001</v>
      </c>
      <c r="Q2060" t="s">
        <v>8312</v>
      </c>
      <c r="R2060" t="s">
        <v>8329</v>
      </c>
      <c r="S2060" s="14">
        <f t="shared" si="194"/>
        <v>40417.011296296296</v>
      </c>
      <c r="T2060" s="14">
        <f t="shared" si="195"/>
        <v>40462.011296296296</v>
      </c>
      <c r="U2060">
        <f t="shared" si="196"/>
        <v>45</v>
      </c>
      <c r="V2060">
        <f t="shared" si="197"/>
        <v>2010</v>
      </c>
    </row>
    <row r="2061" spans="1:22" ht="60" x14ac:dyDescent="0.25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92"/>
        <v>100</v>
      </c>
      <c r="P2061">
        <f t="shared" si="193"/>
        <v>192.31</v>
      </c>
      <c r="Q2061" t="s">
        <v>8318</v>
      </c>
      <c r="R2061" t="s">
        <v>8319</v>
      </c>
      <c r="S2061" s="14">
        <f t="shared" si="194"/>
        <v>41197.753310185188</v>
      </c>
      <c r="T2061" s="14">
        <f t="shared" si="195"/>
        <v>41217.794976851852</v>
      </c>
      <c r="U2061">
        <f t="shared" si="196"/>
        <v>21</v>
      </c>
      <c r="V2061">
        <f t="shared" si="197"/>
        <v>2012</v>
      </c>
    </row>
    <row r="2062" spans="1:22" ht="90" x14ac:dyDescent="0.25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92"/>
        <v>100</v>
      </c>
      <c r="P2062">
        <f t="shared" si="193"/>
        <v>100</v>
      </c>
      <c r="Q2062" t="s">
        <v>8318</v>
      </c>
      <c r="R2062" t="s">
        <v>8330</v>
      </c>
      <c r="S2062" s="14">
        <f t="shared" si="194"/>
        <v>40343.084421296298</v>
      </c>
      <c r="T2062" s="14">
        <f t="shared" si="195"/>
        <v>40378.666666666664</v>
      </c>
      <c r="U2062">
        <f t="shared" si="196"/>
        <v>36</v>
      </c>
      <c r="V2062">
        <f t="shared" si="197"/>
        <v>2010</v>
      </c>
    </row>
    <row r="2063" spans="1:22" ht="60" x14ac:dyDescent="0.25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92"/>
        <v>100</v>
      </c>
      <c r="P2063">
        <f t="shared" si="193"/>
        <v>185.19</v>
      </c>
      <c r="Q2063" t="s">
        <v>8312</v>
      </c>
      <c r="R2063" t="s">
        <v>8334</v>
      </c>
      <c r="S2063" s="14">
        <f t="shared" si="194"/>
        <v>42460.573611111111</v>
      </c>
      <c r="T2063" s="14">
        <f t="shared" si="195"/>
        <v>42482.619444444441</v>
      </c>
      <c r="U2063">
        <f t="shared" si="196"/>
        <v>23</v>
      </c>
      <c r="V2063">
        <f t="shared" si="197"/>
        <v>2016</v>
      </c>
    </row>
    <row r="2064" spans="1:22" ht="30" x14ac:dyDescent="0.25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92"/>
        <v>100</v>
      </c>
      <c r="P2064">
        <f t="shared" si="193"/>
        <v>64.94</v>
      </c>
      <c r="Q2064" t="s">
        <v>8315</v>
      </c>
      <c r="R2064" t="s">
        <v>8336</v>
      </c>
      <c r="S2064" s="14">
        <f t="shared" si="194"/>
        <v>42065.750300925924</v>
      </c>
      <c r="T2064" s="14">
        <f t="shared" si="195"/>
        <v>42095.708634259259</v>
      </c>
      <c r="U2064">
        <f t="shared" si="196"/>
        <v>30</v>
      </c>
      <c r="V2064">
        <f t="shared" si="197"/>
        <v>2015</v>
      </c>
    </row>
    <row r="2065" spans="1:22" ht="60" x14ac:dyDescent="0.25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92"/>
        <v>100</v>
      </c>
      <c r="P2065">
        <f t="shared" si="193"/>
        <v>178.57</v>
      </c>
      <c r="Q2065" t="s">
        <v>8315</v>
      </c>
      <c r="R2065" t="s">
        <v>8316</v>
      </c>
      <c r="S2065" s="14">
        <f t="shared" si="194"/>
        <v>41944.527627314819</v>
      </c>
      <c r="T2065" s="14">
        <f t="shared" si="195"/>
        <v>42004.569293981483</v>
      </c>
      <c r="U2065">
        <f t="shared" si="196"/>
        <v>61</v>
      </c>
      <c r="V2065">
        <f t="shared" si="197"/>
        <v>2014</v>
      </c>
    </row>
    <row r="2066" spans="1:22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92"/>
        <v>100</v>
      </c>
      <c r="P2066">
        <f t="shared" si="193"/>
        <v>148.47999999999999</v>
      </c>
      <c r="Q2066" t="s">
        <v>8315</v>
      </c>
      <c r="R2066" t="s">
        <v>8316</v>
      </c>
      <c r="S2066" s="14">
        <f t="shared" si="194"/>
        <v>42062.834444444445</v>
      </c>
      <c r="T2066" s="14">
        <f t="shared" si="195"/>
        <v>42083.852083333331</v>
      </c>
      <c r="U2066">
        <f t="shared" si="196"/>
        <v>22</v>
      </c>
      <c r="V2066">
        <f t="shared" si="197"/>
        <v>2015</v>
      </c>
    </row>
    <row r="2067" spans="1:22" ht="60" x14ac:dyDescent="0.25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92"/>
        <v>100</v>
      </c>
      <c r="P2067">
        <f t="shared" si="193"/>
        <v>167.49</v>
      </c>
      <c r="Q2067" t="s">
        <v>8318</v>
      </c>
      <c r="R2067" t="s">
        <v>8319</v>
      </c>
      <c r="S2067" s="14">
        <f t="shared" si="194"/>
        <v>40248.834999999999</v>
      </c>
      <c r="T2067" s="14">
        <f t="shared" si="195"/>
        <v>40338.791666666664</v>
      </c>
      <c r="U2067">
        <f t="shared" si="196"/>
        <v>90</v>
      </c>
      <c r="V2067">
        <f t="shared" si="197"/>
        <v>2010</v>
      </c>
    </row>
    <row r="2068" spans="1:22" ht="60" x14ac:dyDescent="0.25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92"/>
        <v>100</v>
      </c>
      <c r="P2068">
        <f t="shared" si="193"/>
        <v>74.069999999999993</v>
      </c>
      <c r="Q2068" t="s">
        <v>8312</v>
      </c>
      <c r="R2068" t="s">
        <v>8334</v>
      </c>
      <c r="S2068" s="14">
        <f t="shared" si="194"/>
        <v>42208.680023148147</v>
      </c>
      <c r="T2068" s="14">
        <f t="shared" si="195"/>
        <v>42231.165972222225</v>
      </c>
      <c r="U2068">
        <f t="shared" si="196"/>
        <v>23</v>
      </c>
      <c r="V2068">
        <f t="shared" si="197"/>
        <v>2015</v>
      </c>
    </row>
    <row r="2069" spans="1:22" ht="60" x14ac:dyDescent="0.25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92"/>
        <v>100</v>
      </c>
      <c r="P2069">
        <f t="shared" si="193"/>
        <v>65.38</v>
      </c>
      <c r="Q2069" t="s">
        <v>8315</v>
      </c>
      <c r="R2069" t="s">
        <v>8316</v>
      </c>
      <c r="S2069" s="14">
        <f t="shared" si="194"/>
        <v>42208.84646990741</v>
      </c>
      <c r="T2069" s="14">
        <f t="shared" si="195"/>
        <v>42238.84646990741</v>
      </c>
      <c r="U2069">
        <f t="shared" si="196"/>
        <v>30</v>
      </c>
      <c r="V2069">
        <f t="shared" si="197"/>
        <v>2015</v>
      </c>
    </row>
    <row r="2070" spans="1:22" ht="60" x14ac:dyDescent="0.25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92"/>
        <v>100</v>
      </c>
      <c r="P2070">
        <f t="shared" si="193"/>
        <v>104.65</v>
      </c>
      <c r="Q2070" t="s">
        <v>8312</v>
      </c>
      <c r="R2070" t="s">
        <v>8313</v>
      </c>
      <c r="S2070" s="14">
        <f t="shared" si="194"/>
        <v>41962.100532407407</v>
      </c>
      <c r="T2070" s="14">
        <f t="shared" si="195"/>
        <v>41995.207638888889</v>
      </c>
      <c r="U2070">
        <f t="shared" si="196"/>
        <v>34</v>
      </c>
      <c r="V2070">
        <f t="shared" si="197"/>
        <v>2014</v>
      </c>
    </row>
    <row r="2071" spans="1:22" ht="60" x14ac:dyDescent="0.25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92"/>
        <v>100</v>
      </c>
      <c r="P2071">
        <f t="shared" si="193"/>
        <v>145.16</v>
      </c>
      <c r="Q2071" t="s">
        <v>8315</v>
      </c>
      <c r="R2071" t="s">
        <v>8316</v>
      </c>
      <c r="S2071" s="14">
        <f t="shared" si="194"/>
        <v>42556.873020833329</v>
      </c>
      <c r="T2071" s="14">
        <f t="shared" si="195"/>
        <v>42616.873020833329</v>
      </c>
      <c r="U2071">
        <f t="shared" si="196"/>
        <v>60</v>
      </c>
      <c r="V2071">
        <f t="shared" si="197"/>
        <v>2016</v>
      </c>
    </row>
    <row r="2072" spans="1:22" ht="60" x14ac:dyDescent="0.25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92"/>
        <v>100</v>
      </c>
      <c r="P2072">
        <f t="shared" si="193"/>
        <v>65.87</v>
      </c>
      <c r="Q2072" t="s">
        <v>8315</v>
      </c>
      <c r="R2072" t="s">
        <v>8316</v>
      </c>
      <c r="S2072" s="14">
        <f t="shared" si="194"/>
        <v>42561.154664351852</v>
      </c>
      <c r="T2072" s="14">
        <f t="shared" si="195"/>
        <v>42592.166666666672</v>
      </c>
      <c r="U2072">
        <f t="shared" si="196"/>
        <v>32</v>
      </c>
      <c r="V2072">
        <f t="shared" si="197"/>
        <v>2016</v>
      </c>
    </row>
    <row r="2073" spans="1:22" ht="60" x14ac:dyDescent="0.25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92"/>
        <v>100</v>
      </c>
      <c r="P2073">
        <f t="shared" si="193"/>
        <v>34.92</v>
      </c>
      <c r="Q2073" t="s">
        <v>8315</v>
      </c>
      <c r="R2073" t="s">
        <v>8316</v>
      </c>
      <c r="S2073" s="14">
        <f t="shared" si="194"/>
        <v>42734.789444444439</v>
      </c>
      <c r="T2073" s="14">
        <f t="shared" si="195"/>
        <v>42767.979861111111</v>
      </c>
      <c r="U2073">
        <f t="shared" si="196"/>
        <v>34</v>
      </c>
      <c r="V2073">
        <f t="shared" si="197"/>
        <v>2016</v>
      </c>
    </row>
    <row r="2074" spans="1:22" ht="60" x14ac:dyDescent="0.25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92"/>
        <v>100</v>
      </c>
      <c r="P2074">
        <f t="shared" si="193"/>
        <v>121.36</v>
      </c>
      <c r="Q2074" t="s">
        <v>8315</v>
      </c>
      <c r="R2074" t="s">
        <v>8316</v>
      </c>
      <c r="S2074" s="14">
        <f t="shared" si="194"/>
        <v>41995.870486111111</v>
      </c>
      <c r="T2074" s="14">
        <f t="shared" si="195"/>
        <v>42015.870486111111</v>
      </c>
      <c r="U2074">
        <f t="shared" si="196"/>
        <v>20</v>
      </c>
      <c r="V2074">
        <f t="shared" si="197"/>
        <v>2014</v>
      </c>
    </row>
    <row r="2075" spans="1:22" ht="60" x14ac:dyDescent="0.25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92"/>
        <v>100</v>
      </c>
      <c r="P2075">
        <f t="shared" si="193"/>
        <v>81.67</v>
      </c>
      <c r="Q2075" t="s">
        <v>8315</v>
      </c>
      <c r="R2075" t="s">
        <v>8316</v>
      </c>
      <c r="S2075" s="14">
        <f t="shared" si="194"/>
        <v>42447.894432870366</v>
      </c>
      <c r="T2075" s="14">
        <f t="shared" si="195"/>
        <v>42507.894432870366</v>
      </c>
      <c r="U2075">
        <f t="shared" si="196"/>
        <v>60</v>
      </c>
      <c r="V2075">
        <f t="shared" si="197"/>
        <v>2016</v>
      </c>
    </row>
    <row r="2076" spans="1:22" ht="60" x14ac:dyDescent="0.25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92"/>
        <v>100</v>
      </c>
      <c r="P2076">
        <f t="shared" si="193"/>
        <v>40.01</v>
      </c>
      <c r="Q2076" t="s">
        <v>8318</v>
      </c>
      <c r="R2076" t="s">
        <v>8319</v>
      </c>
      <c r="S2076" s="14">
        <f t="shared" si="194"/>
        <v>40795.820150462961</v>
      </c>
      <c r="T2076" s="14">
        <f t="shared" si="195"/>
        <v>40825.820150462961</v>
      </c>
      <c r="U2076">
        <f t="shared" si="196"/>
        <v>30</v>
      </c>
      <c r="V2076">
        <f t="shared" si="197"/>
        <v>2011</v>
      </c>
    </row>
    <row r="2077" spans="1:22" ht="60" x14ac:dyDescent="0.25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92"/>
        <v>100</v>
      </c>
      <c r="P2077">
        <f t="shared" si="193"/>
        <v>129.03</v>
      </c>
      <c r="Q2077" t="s">
        <v>8315</v>
      </c>
      <c r="R2077" t="s">
        <v>8316</v>
      </c>
      <c r="S2077" s="14">
        <f t="shared" si="194"/>
        <v>42676.065150462964</v>
      </c>
      <c r="T2077" s="14">
        <f t="shared" si="195"/>
        <v>42721.290972222225</v>
      </c>
      <c r="U2077">
        <f t="shared" si="196"/>
        <v>46</v>
      </c>
      <c r="V2077">
        <f t="shared" si="197"/>
        <v>2016</v>
      </c>
    </row>
    <row r="2078" spans="1:22" ht="45" x14ac:dyDescent="0.25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92"/>
        <v>100</v>
      </c>
      <c r="P2078">
        <f t="shared" si="193"/>
        <v>307.69</v>
      </c>
      <c r="Q2078" t="s">
        <v>8315</v>
      </c>
      <c r="R2078" t="s">
        <v>8316</v>
      </c>
      <c r="S2078" s="14">
        <f t="shared" si="194"/>
        <v>41794.817523148151</v>
      </c>
      <c r="T2078" s="14">
        <f t="shared" si="195"/>
        <v>41824.458333333336</v>
      </c>
      <c r="U2078">
        <f t="shared" si="196"/>
        <v>30</v>
      </c>
      <c r="V2078">
        <f t="shared" si="197"/>
        <v>2014</v>
      </c>
    </row>
    <row r="2079" spans="1:22" ht="45" x14ac:dyDescent="0.25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92"/>
        <v>100</v>
      </c>
      <c r="P2079">
        <f t="shared" si="193"/>
        <v>103.35</v>
      </c>
      <c r="Q2079" t="s">
        <v>8315</v>
      </c>
      <c r="R2079" t="s">
        <v>8316</v>
      </c>
      <c r="S2079" s="14">
        <f t="shared" si="194"/>
        <v>41862.83997685185</v>
      </c>
      <c r="T2079" s="14">
        <f t="shared" si="195"/>
        <v>41892.83997685185</v>
      </c>
      <c r="U2079">
        <f t="shared" si="196"/>
        <v>30</v>
      </c>
      <c r="V2079">
        <f t="shared" si="197"/>
        <v>2014</v>
      </c>
    </row>
    <row r="2080" spans="1:22" ht="30" x14ac:dyDescent="0.25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92"/>
        <v>100</v>
      </c>
      <c r="P2080">
        <f t="shared" si="193"/>
        <v>291.79000000000002</v>
      </c>
      <c r="Q2080" t="s">
        <v>8318</v>
      </c>
      <c r="R2080" t="s">
        <v>8332</v>
      </c>
      <c r="S2080" s="14">
        <f t="shared" si="194"/>
        <v>42468.94458333333</v>
      </c>
      <c r="T2080" s="14">
        <f t="shared" si="195"/>
        <v>42475.875</v>
      </c>
      <c r="U2080">
        <f t="shared" si="196"/>
        <v>7</v>
      </c>
      <c r="V2080">
        <f t="shared" si="197"/>
        <v>2016</v>
      </c>
    </row>
    <row r="2081" spans="1:22" ht="60" x14ac:dyDescent="0.25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92"/>
        <v>100</v>
      </c>
      <c r="P2081">
        <f t="shared" si="193"/>
        <v>100</v>
      </c>
      <c r="Q2081" t="s">
        <v>8318</v>
      </c>
      <c r="R2081" t="s">
        <v>8319</v>
      </c>
      <c r="S2081" s="14">
        <f t="shared" si="194"/>
        <v>41274.776736111111</v>
      </c>
      <c r="T2081" s="14">
        <f t="shared" si="195"/>
        <v>41298.776736111111</v>
      </c>
      <c r="U2081">
        <f t="shared" si="196"/>
        <v>24</v>
      </c>
      <c r="V2081">
        <f t="shared" si="197"/>
        <v>2012</v>
      </c>
    </row>
    <row r="2082" spans="1:22" ht="60" x14ac:dyDescent="0.25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92"/>
        <v>100</v>
      </c>
      <c r="P2082">
        <f t="shared" si="193"/>
        <v>119.64</v>
      </c>
      <c r="Q2082" t="s">
        <v>8315</v>
      </c>
      <c r="R2082" t="s">
        <v>8316</v>
      </c>
      <c r="S2082" s="14">
        <f t="shared" si="194"/>
        <v>42510.798854166671</v>
      </c>
      <c r="T2082" s="14">
        <f t="shared" si="195"/>
        <v>42533.708333333328</v>
      </c>
      <c r="U2082">
        <f t="shared" si="196"/>
        <v>23</v>
      </c>
      <c r="V2082">
        <f t="shared" si="197"/>
        <v>2016</v>
      </c>
    </row>
    <row r="2083" spans="1:22" ht="45" x14ac:dyDescent="0.25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92"/>
        <v>100</v>
      </c>
      <c r="P2083">
        <f t="shared" si="193"/>
        <v>67.650000000000006</v>
      </c>
      <c r="Q2083" t="s">
        <v>8315</v>
      </c>
      <c r="R2083" t="s">
        <v>8316</v>
      </c>
      <c r="S2083" s="14">
        <f t="shared" si="194"/>
        <v>42171.725416666668</v>
      </c>
      <c r="T2083" s="14">
        <f t="shared" si="195"/>
        <v>42201.725416666668</v>
      </c>
      <c r="U2083">
        <f t="shared" si="196"/>
        <v>30</v>
      </c>
      <c r="V2083">
        <f t="shared" si="197"/>
        <v>2015</v>
      </c>
    </row>
    <row r="2084" spans="1:22" ht="45" x14ac:dyDescent="0.25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92"/>
        <v>100</v>
      </c>
      <c r="P2084">
        <f t="shared" si="193"/>
        <v>42.8</v>
      </c>
      <c r="Q2084" t="s">
        <v>8312</v>
      </c>
      <c r="R2084" t="s">
        <v>8329</v>
      </c>
      <c r="S2084" s="14">
        <f t="shared" si="194"/>
        <v>40687.021597222221</v>
      </c>
      <c r="T2084" s="14">
        <f t="shared" si="195"/>
        <v>40729.021597222221</v>
      </c>
      <c r="U2084">
        <f t="shared" si="196"/>
        <v>42</v>
      </c>
      <c r="V2084">
        <f t="shared" si="197"/>
        <v>2011</v>
      </c>
    </row>
    <row r="2085" spans="1:22" ht="60" x14ac:dyDescent="0.25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92"/>
        <v>100</v>
      </c>
      <c r="P2085">
        <f t="shared" si="193"/>
        <v>74.53</v>
      </c>
      <c r="Q2085" t="s">
        <v>8315</v>
      </c>
      <c r="R2085" t="s">
        <v>8316</v>
      </c>
      <c r="S2085" s="14">
        <f t="shared" si="194"/>
        <v>41852.658310185187</v>
      </c>
      <c r="T2085" s="14">
        <f t="shared" si="195"/>
        <v>41882.658310185187</v>
      </c>
      <c r="U2085">
        <f t="shared" si="196"/>
        <v>30</v>
      </c>
      <c r="V2085">
        <f t="shared" si="197"/>
        <v>2014</v>
      </c>
    </row>
    <row r="2086" spans="1:22" ht="60" x14ac:dyDescent="0.25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92"/>
        <v>100</v>
      </c>
      <c r="P2086">
        <f t="shared" si="193"/>
        <v>107.64</v>
      </c>
      <c r="Q2086" t="s">
        <v>8308</v>
      </c>
      <c r="R2086" t="s">
        <v>8314</v>
      </c>
      <c r="S2086" s="14">
        <f t="shared" si="194"/>
        <v>42675.690393518518</v>
      </c>
      <c r="T2086" s="14">
        <f t="shared" si="195"/>
        <v>42705.732060185182</v>
      </c>
      <c r="U2086">
        <f t="shared" si="196"/>
        <v>31</v>
      </c>
      <c r="V2086">
        <f t="shared" si="197"/>
        <v>2016</v>
      </c>
    </row>
    <row r="2087" spans="1:22" ht="60" x14ac:dyDescent="0.25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92"/>
        <v>100</v>
      </c>
      <c r="P2087">
        <f t="shared" si="193"/>
        <v>143</v>
      </c>
      <c r="Q2087" t="s">
        <v>8312</v>
      </c>
      <c r="R2087" t="s">
        <v>8334</v>
      </c>
      <c r="S2087" s="14">
        <f t="shared" si="194"/>
        <v>42039.951087962967</v>
      </c>
      <c r="T2087" s="14">
        <f t="shared" si="195"/>
        <v>42069.951087962967</v>
      </c>
      <c r="U2087">
        <f t="shared" si="196"/>
        <v>30</v>
      </c>
      <c r="V2087">
        <f t="shared" si="197"/>
        <v>2015</v>
      </c>
    </row>
    <row r="2088" spans="1:22" x14ac:dyDescent="0.25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92"/>
        <v>100</v>
      </c>
      <c r="P2088">
        <f t="shared" si="193"/>
        <v>75.05</v>
      </c>
      <c r="Q2088" t="s">
        <v>8312</v>
      </c>
      <c r="R2088" t="s">
        <v>8313</v>
      </c>
      <c r="S2088" s="14">
        <f t="shared" si="194"/>
        <v>41626.916284722225</v>
      </c>
      <c r="T2088" s="14">
        <f t="shared" si="195"/>
        <v>41647.088888888888</v>
      </c>
      <c r="U2088">
        <f t="shared" si="196"/>
        <v>21</v>
      </c>
      <c r="V2088">
        <f t="shared" si="197"/>
        <v>2013</v>
      </c>
    </row>
    <row r="2089" spans="1:22" ht="45" x14ac:dyDescent="0.25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92"/>
        <v>100</v>
      </c>
      <c r="P2089">
        <f t="shared" si="193"/>
        <v>136.36000000000001</v>
      </c>
      <c r="Q2089" t="s">
        <v>8312</v>
      </c>
      <c r="R2089" t="s">
        <v>8313</v>
      </c>
      <c r="S2089" s="14">
        <f t="shared" si="194"/>
        <v>41864.76866898148</v>
      </c>
      <c r="T2089" s="14">
        <f t="shared" si="195"/>
        <v>41894.76866898148</v>
      </c>
      <c r="U2089">
        <f t="shared" si="196"/>
        <v>30</v>
      </c>
      <c r="V2089">
        <f t="shared" si="197"/>
        <v>2014</v>
      </c>
    </row>
    <row r="2090" spans="1:22" ht="60" x14ac:dyDescent="0.25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92"/>
        <v>100</v>
      </c>
      <c r="P2090">
        <f t="shared" si="193"/>
        <v>78.95</v>
      </c>
      <c r="Q2090" t="s">
        <v>8312</v>
      </c>
      <c r="R2090" t="s">
        <v>8329</v>
      </c>
      <c r="S2090" s="14">
        <f t="shared" si="194"/>
        <v>40818.58489583333</v>
      </c>
      <c r="T2090" s="14">
        <f t="shared" si="195"/>
        <v>40878.626562500001</v>
      </c>
      <c r="U2090">
        <f t="shared" si="196"/>
        <v>61</v>
      </c>
      <c r="V2090">
        <f t="shared" si="197"/>
        <v>2011</v>
      </c>
    </row>
    <row r="2091" spans="1:22" ht="45" x14ac:dyDescent="0.25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92"/>
        <v>100</v>
      </c>
      <c r="P2091">
        <f t="shared" si="193"/>
        <v>272.73</v>
      </c>
      <c r="Q2091" t="s">
        <v>8315</v>
      </c>
      <c r="R2091" t="s">
        <v>8316</v>
      </c>
      <c r="S2091" s="14">
        <f t="shared" si="194"/>
        <v>41758.839675925927</v>
      </c>
      <c r="T2091" s="14">
        <f t="shared" si="195"/>
        <v>41771.165972222225</v>
      </c>
      <c r="U2091">
        <f t="shared" si="196"/>
        <v>13</v>
      </c>
      <c r="V2091">
        <f t="shared" si="197"/>
        <v>2014</v>
      </c>
    </row>
    <row r="2092" spans="1:22" ht="45" x14ac:dyDescent="0.25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92"/>
        <v>100</v>
      </c>
      <c r="P2092">
        <f t="shared" si="193"/>
        <v>176.47</v>
      </c>
      <c r="Q2092" t="s">
        <v>8315</v>
      </c>
      <c r="R2092" t="s">
        <v>8316</v>
      </c>
      <c r="S2092" s="14">
        <f t="shared" si="194"/>
        <v>41765.610798611109</v>
      </c>
      <c r="T2092" s="14">
        <f t="shared" si="195"/>
        <v>41777.610798611109</v>
      </c>
      <c r="U2092">
        <f t="shared" si="196"/>
        <v>12</v>
      </c>
      <c r="V2092">
        <f t="shared" si="197"/>
        <v>2014</v>
      </c>
    </row>
    <row r="2093" spans="1:22" ht="45" x14ac:dyDescent="0.25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92"/>
        <v>100</v>
      </c>
      <c r="P2093">
        <f t="shared" si="193"/>
        <v>115.38</v>
      </c>
      <c r="Q2093" t="s">
        <v>8315</v>
      </c>
      <c r="R2093" t="s">
        <v>8316</v>
      </c>
      <c r="S2093" s="14">
        <f t="shared" si="194"/>
        <v>41879.959050925929</v>
      </c>
      <c r="T2093" s="14">
        <f t="shared" si="195"/>
        <v>41909.959050925929</v>
      </c>
      <c r="U2093">
        <f t="shared" si="196"/>
        <v>30</v>
      </c>
      <c r="V2093">
        <f t="shared" si="197"/>
        <v>2014</v>
      </c>
    </row>
    <row r="2094" spans="1:22" ht="60" x14ac:dyDescent="0.25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92"/>
        <v>100</v>
      </c>
      <c r="P2094">
        <f t="shared" si="193"/>
        <v>125</v>
      </c>
      <c r="Q2094" t="s">
        <v>8315</v>
      </c>
      <c r="R2094" t="s">
        <v>8316</v>
      </c>
      <c r="S2094" s="14">
        <f t="shared" si="194"/>
        <v>42442.623344907406</v>
      </c>
      <c r="T2094" s="14">
        <f t="shared" si="195"/>
        <v>42470.833333333328</v>
      </c>
      <c r="U2094">
        <f t="shared" si="196"/>
        <v>29</v>
      </c>
      <c r="V2094">
        <f t="shared" si="197"/>
        <v>2016</v>
      </c>
    </row>
    <row r="2095" spans="1:22" ht="30" x14ac:dyDescent="0.25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92"/>
        <v>100</v>
      </c>
      <c r="P2095">
        <f t="shared" si="193"/>
        <v>41.85</v>
      </c>
      <c r="Q2095" t="s">
        <v>8312</v>
      </c>
      <c r="R2095" t="s">
        <v>8313</v>
      </c>
      <c r="S2095" s="14">
        <f t="shared" si="194"/>
        <v>41555.873645833337</v>
      </c>
      <c r="T2095" s="14">
        <f t="shared" si="195"/>
        <v>41585.915312500001</v>
      </c>
      <c r="U2095">
        <f t="shared" si="196"/>
        <v>31</v>
      </c>
      <c r="V2095">
        <f t="shared" si="197"/>
        <v>2013</v>
      </c>
    </row>
    <row r="2096" spans="1:22" ht="75" x14ac:dyDescent="0.25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92"/>
        <v>100</v>
      </c>
      <c r="P2096">
        <f t="shared" si="193"/>
        <v>65.87</v>
      </c>
      <c r="Q2096" t="s">
        <v>8312</v>
      </c>
      <c r="R2096" t="s">
        <v>8313</v>
      </c>
      <c r="S2096" s="14">
        <f t="shared" si="194"/>
        <v>42502.250775462962</v>
      </c>
      <c r="T2096" s="14">
        <f t="shared" si="195"/>
        <v>42527.250775462962</v>
      </c>
      <c r="U2096">
        <f t="shared" si="196"/>
        <v>25</v>
      </c>
      <c r="V2096">
        <f t="shared" si="197"/>
        <v>2016</v>
      </c>
    </row>
    <row r="2097" spans="1:22" ht="60" x14ac:dyDescent="0.25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92"/>
        <v>100</v>
      </c>
      <c r="P2097">
        <f t="shared" si="193"/>
        <v>43.91</v>
      </c>
      <c r="Q2097" t="s">
        <v>8310</v>
      </c>
      <c r="R2097" t="s">
        <v>8311</v>
      </c>
      <c r="S2097" s="14">
        <f t="shared" si="194"/>
        <v>42221.79178240741</v>
      </c>
      <c r="T2097" s="14">
        <f t="shared" si="195"/>
        <v>42251.79178240741</v>
      </c>
      <c r="U2097">
        <f t="shared" si="196"/>
        <v>30</v>
      </c>
      <c r="V2097">
        <f t="shared" si="197"/>
        <v>2015</v>
      </c>
    </row>
    <row r="2098" spans="1:22" ht="60" x14ac:dyDescent="0.25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92"/>
        <v>100</v>
      </c>
      <c r="P2098">
        <f t="shared" si="193"/>
        <v>61</v>
      </c>
      <c r="Q2098" t="s">
        <v>8315</v>
      </c>
      <c r="R2098" t="s">
        <v>8316</v>
      </c>
      <c r="S2098" s="14">
        <f t="shared" si="194"/>
        <v>42664.809560185182</v>
      </c>
      <c r="T2098" s="14">
        <f t="shared" si="195"/>
        <v>42685.916666666672</v>
      </c>
      <c r="U2098">
        <f t="shared" si="196"/>
        <v>22</v>
      </c>
      <c r="V2098">
        <f t="shared" si="197"/>
        <v>2016</v>
      </c>
    </row>
    <row r="2099" spans="1:22" ht="45" x14ac:dyDescent="0.25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92"/>
        <v>100</v>
      </c>
      <c r="P2099">
        <f t="shared" si="193"/>
        <v>50</v>
      </c>
      <c r="Q2099" t="s">
        <v>8315</v>
      </c>
      <c r="R2099" t="s">
        <v>8316</v>
      </c>
      <c r="S2099" s="14">
        <f t="shared" si="194"/>
        <v>42675.057997685188</v>
      </c>
      <c r="T2099" s="14">
        <f t="shared" si="195"/>
        <v>42705.099664351852</v>
      </c>
      <c r="U2099">
        <f t="shared" si="196"/>
        <v>31</v>
      </c>
      <c r="V2099">
        <f t="shared" si="197"/>
        <v>2016</v>
      </c>
    </row>
    <row r="2100" spans="1:22" ht="45" x14ac:dyDescent="0.25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92"/>
        <v>100</v>
      </c>
      <c r="P2100">
        <f t="shared" si="193"/>
        <v>113.64</v>
      </c>
      <c r="Q2100" t="s">
        <v>8312</v>
      </c>
      <c r="R2100" t="s">
        <v>8329</v>
      </c>
      <c r="S2100" s="14">
        <f t="shared" si="194"/>
        <v>40758.733483796292</v>
      </c>
      <c r="T2100" s="14">
        <f t="shared" si="195"/>
        <v>40818.733483796292</v>
      </c>
      <c r="U2100">
        <f t="shared" si="196"/>
        <v>60</v>
      </c>
      <c r="V2100">
        <f t="shared" si="197"/>
        <v>2011</v>
      </c>
    </row>
    <row r="2101" spans="1:22" ht="45" x14ac:dyDescent="0.25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92"/>
        <v>100</v>
      </c>
      <c r="P2101">
        <f t="shared" si="193"/>
        <v>48.08</v>
      </c>
      <c r="Q2101" t="s">
        <v>8312</v>
      </c>
      <c r="R2101" t="s">
        <v>8329</v>
      </c>
      <c r="S2101" s="14">
        <f t="shared" si="194"/>
        <v>41373.102465277778</v>
      </c>
      <c r="T2101" s="14">
        <f t="shared" si="195"/>
        <v>41403.102465277778</v>
      </c>
      <c r="U2101">
        <f t="shared" si="196"/>
        <v>30</v>
      </c>
      <c r="V2101">
        <f t="shared" si="197"/>
        <v>2013</v>
      </c>
    </row>
    <row r="2102" spans="1:22" ht="30" x14ac:dyDescent="0.25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92"/>
        <v>100</v>
      </c>
      <c r="P2102">
        <f t="shared" si="193"/>
        <v>73.53</v>
      </c>
      <c r="Q2102" t="s">
        <v>8315</v>
      </c>
      <c r="R2102" t="s">
        <v>8316</v>
      </c>
      <c r="S2102" s="14">
        <f t="shared" si="194"/>
        <v>42311.750324074077</v>
      </c>
      <c r="T2102" s="14">
        <f t="shared" si="195"/>
        <v>42336.750324074077</v>
      </c>
      <c r="U2102">
        <f t="shared" si="196"/>
        <v>25</v>
      </c>
      <c r="V2102">
        <f t="shared" si="197"/>
        <v>2015</v>
      </c>
    </row>
    <row r="2103" spans="1:22" ht="60" x14ac:dyDescent="0.25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92"/>
        <v>100</v>
      </c>
      <c r="P2103">
        <f t="shared" si="193"/>
        <v>227.27</v>
      </c>
      <c r="Q2103" t="s">
        <v>8315</v>
      </c>
      <c r="R2103" t="s">
        <v>8316</v>
      </c>
      <c r="S2103" s="14">
        <f t="shared" si="194"/>
        <v>41856.010069444441</v>
      </c>
      <c r="T2103" s="14">
        <f t="shared" si="195"/>
        <v>41890.125</v>
      </c>
      <c r="U2103">
        <f t="shared" si="196"/>
        <v>35</v>
      </c>
      <c r="V2103">
        <f t="shared" si="197"/>
        <v>2014</v>
      </c>
    </row>
    <row r="2104" spans="1:22" ht="45" x14ac:dyDescent="0.25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92"/>
        <v>100</v>
      </c>
      <c r="P2104">
        <f t="shared" si="193"/>
        <v>104.17</v>
      </c>
      <c r="Q2104" t="s">
        <v>8315</v>
      </c>
      <c r="R2104" t="s">
        <v>8316</v>
      </c>
      <c r="S2104" s="14">
        <f t="shared" si="194"/>
        <v>42040.831678240742</v>
      </c>
      <c r="T2104" s="14">
        <f t="shared" si="195"/>
        <v>42070.831678240742</v>
      </c>
      <c r="U2104">
        <f t="shared" si="196"/>
        <v>30</v>
      </c>
      <c r="V2104">
        <f t="shared" si="197"/>
        <v>2015</v>
      </c>
    </row>
    <row r="2105" spans="1:22" ht="60" x14ac:dyDescent="0.25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92"/>
        <v>100</v>
      </c>
      <c r="P2105">
        <f t="shared" si="193"/>
        <v>100</v>
      </c>
      <c r="Q2105" t="s">
        <v>8315</v>
      </c>
      <c r="R2105" t="s">
        <v>8336</v>
      </c>
      <c r="S2105" s="14">
        <f t="shared" si="194"/>
        <v>42087.792303240742</v>
      </c>
      <c r="T2105" s="14">
        <f t="shared" si="195"/>
        <v>42103.792303240742</v>
      </c>
      <c r="U2105">
        <f t="shared" si="196"/>
        <v>16</v>
      </c>
      <c r="V2105">
        <f t="shared" si="197"/>
        <v>2015</v>
      </c>
    </row>
    <row r="2106" spans="1:22" ht="30" x14ac:dyDescent="0.25">
      <c r="A2106">
        <v>1689</v>
      </c>
      <c r="B2106" s="3" t="s">
        <v>1690</v>
      </c>
      <c r="C2106" s="3" t="s">
        <v>5799</v>
      </c>
      <c r="D2106" s="6">
        <v>2400</v>
      </c>
      <c r="E2106" s="8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8291</v>
      </c>
      <c r="O2106">
        <f t="shared" si="192"/>
        <v>100</v>
      </c>
      <c r="P2106">
        <f t="shared" si="193"/>
        <v>171.43</v>
      </c>
      <c r="Q2106" t="s">
        <v>8312</v>
      </c>
      <c r="R2106" t="s">
        <v>8337</v>
      </c>
      <c r="S2106" s="14">
        <f t="shared" si="194"/>
        <v>42780.942476851851</v>
      </c>
      <c r="T2106" s="14">
        <f t="shared" si="195"/>
        <v>42810.900810185187</v>
      </c>
      <c r="U2106">
        <f t="shared" si="196"/>
        <v>30</v>
      </c>
      <c r="V2106">
        <f t="shared" si="197"/>
        <v>2017</v>
      </c>
    </row>
    <row r="2107" spans="1:22" ht="60" x14ac:dyDescent="0.25">
      <c r="A2107">
        <v>3555</v>
      </c>
      <c r="B2107" s="3" t="s">
        <v>3554</v>
      </c>
      <c r="C2107" s="3" t="s">
        <v>7665</v>
      </c>
      <c r="D2107" s="6">
        <v>2400</v>
      </c>
      <c r="E2107" s="8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8269</v>
      </c>
      <c r="O2107">
        <f t="shared" si="192"/>
        <v>100</v>
      </c>
      <c r="P2107">
        <f t="shared" si="193"/>
        <v>171.43</v>
      </c>
      <c r="Q2107" t="s">
        <v>8315</v>
      </c>
      <c r="R2107" t="s">
        <v>8316</v>
      </c>
      <c r="S2107" s="14">
        <f t="shared" si="194"/>
        <v>42661.442060185189</v>
      </c>
      <c r="T2107" s="14">
        <f t="shared" si="195"/>
        <v>42691.483726851846</v>
      </c>
      <c r="U2107">
        <f t="shared" si="196"/>
        <v>31</v>
      </c>
      <c r="V2107">
        <f t="shared" si="197"/>
        <v>2016</v>
      </c>
    </row>
    <row r="2108" spans="1:22" ht="60" x14ac:dyDescent="0.25">
      <c r="A2108">
        <v>3556</v>
      </c>
      <c r="B2108" s="3" t="s">
        <v>3555</v>
      </c>
      <c r="C2108" s="3" t="s">
        <v>7666</v>
      </c>
      <c r="D2108" s="6">
        <v>2200</v>
      </c>
      <c r="E2108" s="8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8269</v>
      </c>
      <c r="O2108">
        <f t="shared" si="192"/>
        <v>100</v>
      </c>
      <c r="P2108">
        <f t="shared" si="193"/>
        <v>110.5</v>
      </c>
      <c r="Q2108" t="s">
        <v>8315</v>
      </c>
      <c r="R2108" t="s">
        <v>8316</v>
      </c>
      <c r="S2108" s="14">
        <f t="shared" si="194"/>
        <v>41808.649583333332</v>
      </c>
      <c r="T2108" s="14">
        <f t="shared" si="195"/>
        <v>41868.649583333332</v>
      </c>
      <c r="U2108">
        <f t="shared" si="196"/>
        <v>60</v>
      </c>
      <c r="V2108">
        <f t="shared" si="197"/>
        <v>2014</v>
      </c>
    </row>
    <row r="2109" spans="1:22" ht="30" x14ac:dyDescent="0.25">
      <c r="A2109">
        <v>2110</v>
      </c>
      <c r="B2109" s="3" t="s">
        <v>2111</v>
      </c>
      <c r="C2109" s="3" t="s">
        <v>6220</v>
      </c>
      <c r="D2109" s="6">
        <v>2000</v>
      </c>
      <c r="E2109" s="8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8277</v>
      </c>
      <c r="O2109">
        <f t="shared" si="192"/>
        <v>100</v>
      </c>
      <c r="P2109">
        <f t="shared" si="193"/>
        <v>52.82</v>
      </c>
      <c r="Q2109" t="s">
        <v>8312</v>
      </c>
      <c r="R2109" t="s">
        <v>8329</v>
      </c>
      <c r="S2109" s="14">
        <f t="shared" si="194"/>
        <v>41759.670937499999</v>
      </c>
      <c r="T2109" s="14">
        <f t="shared" si="195"/>
        <v>41787.207638888889</v>
      </c>
      <c r="U2109">
        <f t="shared" si="196"/>
        <v>28</v>
      </c>
      <c r="V2109">
        <f t="shared" si="197"/>
        <v>2014</v>
      </c>
    </row>
    <row r="2110" spans="1:22" ht="45" x14ac:dyDescent="0.25">
      <c r="A2110">
        <v>748</v>
      </c>
      <c r="B2110" s="3" t="s">
        <v>749</v>
      </c>
      <c r="C2110" s="3" t="s">
        <v>4858</v>
      </c>
      <c r="D2110" s="6">
        <v>2000</v>
      </c>
      <c r="E2110" s="8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8272</v>
      </c>
      <c r="O2110">
        <f t="shared" si="192"/>
        <v>100</v>
      </c>
      <c r="P2110">
        <f t="shared" si="193"/>
        <v>45.57</v>
      </c>
      <c r="Q2110" t="s">
        <v>8321</v>
      </c>
      <c r="R2110" t="s">
        <v>8331</v>
      </c>
      <c r="S2110" s="14">
        <f t="shared" si="194"/>
        <v>41831.846828703703</v>
      </c>
      <c r="T2110" s="14">
        <f t="shared" si="195"/>
        <v>41861.846828703703</v>
      </c>
      <c r="U2110">
        <f t="shared" si="196"/>
        <v>30</v>
      </c>
      <c r="V2110">
        <f t="shared" si="197"/>
        <v>2014</v>
      </c>
    </row>
    <row r="2111" spans="1:22" ht="60" x14ac:dyDescent="0.25">
      <c r="A2111">
        <v>3373</v>
      </c>
      <c r="B2111" s="3" t="s">
        <v>3372</v>
      </c>
      <c r="C2111" s="3" t="s">
        <v>7483</v>
      </c>
      <c r="D2111" s="6">
        <v>2000</v>
      </c>
      <c r="E2111" s="8">
        <v>2005</v>
      </c>
      <c r="F2111" t="s">
        <v>8218</v>
      </c>
      <c r="G2111" t="s">
        <v>8224</v>
      </c>
      <c r="H2111" t="s">
        <v>8246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t="s">
        <v>8269</v>
      </c>
      <c r="O2111">
        <f t="shared" si="192"/>
        <v>100</v>
      </c>
      <c r="P2111">
        <f t="shared" si="193"/>
        <v>66.83</v>
      </c>
      <c r="Q2111" t="s">
        <v>8315</v>
      </c>
      <c r="R2111" t="s">
        <v>8316</v>
      </c>
      <c r="S2111" s="14">
        <f t="shared" si="194"/>
        <v>42179.854629629626</v>
      </c>
      <c r="T2111" s="14">
        <f t="shared" si="195"/>
        <v>42203.666666666672</v>
      </c>
      <c r="U2111">
        <f t="shared" si="196"/>
        <v>24</v>
      </c>
      <c r="V2111">
        <f t="shared" si="197"/>
        <v>2015</v>
      </c>
    </row>
    <row r="2112" spans="1:22" ht="45" x14ac:dyDescent="0.25">
      <c r="A2112">
        <v>3775</v>
      </c>
      <c r="B2112" s="3" t="s">
        <v>3772</v>
      </c>
      <c r="C2112" s="3" t="s">
        <v>7885</v>
      </c>
      <c r="D2112" s="6">
        <v>2000</v>
      </c>
      <c r="E2112" s="8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8303</v>
      </c>
      <c r="O2112">
        <f t="shared" si="192"/>
        <v>100</v>
      </c>
      <c r="P2112">
        <f t="shared" si="193"/>
        <v>143.21</v>
      </c>
      <c r="Q2112" t="s">
        <v>8315</v>
      </c>
      <c r="R2112" t="s">
        <v>8336</v>
      </c>
      <c r="S2112" s="14">
        <f t="shared" si="194"/>
        <v>42075.942627314813</v>
      </c>
      <c r="T2112" s="14">
        <f t="shared" si="195"/>
        <v>42103.166666666672</v>
      </c>
      <c r="U2112">
        <f t="shared" si="196"/>
        <v>28</v>
      </c>
      <c r="V2112">
        <f t="shared" si="197"/>
        <v>2015</v>
      </c>
    </row>
    <row r="2113" spans="1:22" ht="45" x14ac:dyDescent="0.25">
      <c r="A2113">
        <v>20</v>
      </c>
      <c r="B2113" s="3" t="s">
        <v>22</v>
      </c>
      <c r="C2113" s="3" t="s">
        <v>4131</v>
      </c>
      <c r="D2113" s="6">
        <v>2000</v>
      </c>
      <c r="E2113" s="8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8263</v>
      </c>
      <c r="O2113">
        <f t="shared" si="192"/>
        <v>100</v>
      </c>
      <c r="P2113">
        <f t="shared" si="193"/>
        <v>80.16</v>
      </c>
      <c r="Q2113" t="s">
        <v>8318</v>
      </c>
      <c r="R2113" t="s">
        <v>8332</v>
      </c>
      <c r="S2113" s="14">
        <f t="shared" si="194"/>
        <v>42200.758240740746</v>
      </c>
      <c r="T2113" s="14">
        <f t="shared" si="195"/>
        <v>42260.758240740746</v>
      </c>
      <c r="U2113">
        <f t="shared" si="196"/>
        <v>60</v>
      </c>
      <c r="V2113">
        <f t="shared" si="197"/>
        <v>2015</v>
      </c>
    </row>
    <row r="2114" spans="1:22" ht="60" x14ac:dyDescent="0.25">
      <c r="A2114">
        <v>533</v>
      </c>
      <c r="B2114" s="3" t="s">
        <v>534</v>
      </c>
      <c r="C2114" s="3" t="s">
        <v>4643</v>
      </c>
      <c r="D2114" s="6">
        <v>2000</v>
      </c>
      <c r="E2114" s="8">
        <v>2004</v>
      </c>
      <c r="F2114" t="s">
        <v>8218</v>
      </c>
      <c r="G2114" t="s">
        <v>8224</v>
      </c>
      <c r="H2114" t="s">
        <v>8246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t="s">
        <v>8269</v>
      </c>
      <c r="O2114">
        <f t="shared" ref="O2114:O2177" si="198">ROUND(E2114/D2114*100,0)</f>
        <v>100</v>
      </c>
      <c r="P2114">
        <f t="shared" si="193"/>
        <v>117.88</v>
      </c>
      <c r="Q2114" t="s">
        <v>8315</v>
      </c>
      <c r="R2114" t="s">
        <v>8316</v>
      </c>
      <c r="S2114" s="14">
        <f t="shared" si="194"/>
        <v>42482.43478009259</v>
      </c>
      <c r="T2114" s="14">
        <f t="shared" si="195"/>
        <v>42506.43478009259</v>
      </c>
      <c r="U2114">
        <f t="shared" si="196"/>
        <v>24</v>
      </c>
      <c r="V2114">
        <f t="shared" si="197"/>
        <v>2016</v>
      </c>
    </row>
    <row r="2115" spans="1:22" ht="60" x14ac:dyDescent="0.25">
      <c r="A2115">
        <v>3216</v>
      </c>
      <c r="B2115" s="3" t="s">
        <v>3216</v>
      </c>
      <c r="C2115" s="3" t="s">
        <v>7326</v>
      </c>
      <c r="D2115" s="6">
        <v>2000</v>
      </c>
      <c r="E2115" s="8">
        <v>2001</v>
      </c>
      <c r="F2115" t="s">
        <v>8218</v>
      </c>
      <c r="G2115" t="s">
        <v>8224</v>
      </c>
      <c r="H2115" t="s">
        <v>8246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t="s">
        <v>8269</v>
      </c>
      <c r="O2115">
        <f t="shared" si="198"/>
        <v>100</v>
      </c>
      <c r="P2115">
        <f t="shared" ref="P2115:P2178" si="199">IFERROR(ROUND(E2115/L2115,2),0)</f>
        <v>57.17</v>
      </c>
      <c r="Q2115" t="s">
        <v>8315</v>
      </c>
      <c r="R2115" t="s">
        <v>8316</v>
      </c>
      <c r="S2115" s="14">
        <f t="shared" ref="S2115:S2178" si="200">+(((J2115/60)/60)/24)+DATE(1970,1,1)</f>
        <v>42165.462627314817</v>
      </c>
      <c r="T2115" s="14">
        <f t="shared" ref="T2115:T2178" si="201">+(((I2115/60)/60)/24)+DATE(1970,1,1)</f>
        <v>42196.604166666672</v>
      </c>
      <c r="U2115">
        <f t="shared" ref="U2115:U2178" si="202">CEILING(T2115-S2115,1)</f>
        <v>32</v>
      </c>
      <c r="V2115">
        <f t="shared" ref="V2115:V2178" si="203">YEAR(S2115)</f>
        <v>2015</v>
      </c>
    </row>
    <row r="2116" spans="1:22" ht="45" x14ac:dyDescent="0.25">
      <c r="A2116">
        <v>1603</v>
      </c>
      <c r="B2116" s="3" t="s">
        <v>1604</v>
      </c>
      <c r="C2116" s="3" t="s">
        <v>5713</v>
      </c>
      <c r="D2116" s="6">
        <v>2000</v>
      </c>
      <c r="E2116" s="8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8274</v>
      </c>
      <c r="O2116">
        <f t="shared" si="198"/>
        <v>100</v>
      </c>
      <c r="P2116">
        <f t="shared" si="199"/>
        <v>66.69</v>
      </c>
      <c r="Q2116" t="s">
        <v>8312</v>
      </c>
      <c r="R2116" t="s">
        <v>8313</v>
      </c>
      <c r="S2116" s="14">
        <f t="shared" si="200"/>
        <v>40876.169664351852</v>
      </c>
      <c r="T2116" s="14">
        <f t="shared" si="201"/>
        <v>40936.169664351852</v>
      </c>
      <c r="U2116">
        <f t="shared" si="202"/>
        <v>60</v>
      </c>
      <c r="V2116">
        <f t="shared" si="203"/>
        <v>2011</v>
      </c>
    </row>
    <row r="2117" spans="1:22" ht="60" x14ac:dyDescent="0.25">
      <c r="A2117">
        <v>41</v>
      </c>
      <c r="B2117" s="3" t="s">
        <v>43</v>
      </c>
      <c r="C2117" s="3" t="s">
        <v>4152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8263</v>
      </c>
      <c r="O2117">
        <f t="shared" si="198"/>
        <v>100</v>
      </c>
      <c r="P2117">
        <f t="shared" si="199"/>
        <v>105.26</v>
      </c>
      <c r="Q2117" t="s">
        <v>8318</v>
      </c>
      <c r="R2117" t="s">
        <v>8332</v>
      </c>
      <c r="S2117" s="14">
        <f t="shared" si="200"/>
        <v>41887.568912037037</v>
      </c>
      <c r="T2117" s="14">
        <f t="shared" si="201"/>
        <v>41917.568912037037</v>
      </c>
      <c r="U2117">
        <f t="shared" si="202"/>
        <v>30</v>
      </c>
      <c r="V2117">
        <f t="shared" si="203"/>
        <v>2014</v>
      </c>
    </row>
    <row r="2118" spans="1:22" ht="60" x14ac:dyDescent="0.25">
      <c r="A2118">
        <v>44</v>
      </c>
      <c r="B2118" s="3" t="s">
        <v>46</v>
      </c>
      <c r="C2118" s="3" t="s">
        <v>4155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8263</v>
      </c>
      <c r="O2118">
        <f t="shared" si="198"/>
        <v>100</v>
      </c>
      <c r="P2118">
        <f t="shared" si="199"/>
        <v>133.33000000000001</v>
      </c>
      <c r="Q2118" t="s">
        <v>8318</v>
      </c>
      <c r="R2118" t="s">
        <v>8332</v>
      </c>
      <c r="S2118" s="14">
        <f t="shared" si="200"/>
        <v>41874.098807870374</v>
      </c>
      <c r="T2118" s="14">
        <f t="shared" si="201"/>
        <v>41919.098807870374</v>
      </c>
      <c r="U2118">
        <f t="shared" si="202"/>
        <v>45</v>
      </c>
      <c r="V2118">
        <f t="shared" si="203"/>
        <v>2014</v>
      </c>
    </row>
    <row r="2119" spans="1:22" ht="45" x14ac:dyDescent="0.25">
      <c r="A2119">
        <v>2207</v>
      </c>
      <c r="B2119" s="3" t="s">
        <v>2208</v>
      </c>
      <c r="C2119" s="3" t="s">
        <v>6317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8278</v>
      </c>
      <c r="O2119">
        <f t="shared" si="198"/>
        <v>100</v>
      </c>
      <c r="P2119">
        <f t="shared" si="199"/>
        <v>285.70999999999998</v>
      </c>
      <c r="Q2119" t="s">
        <v>8312</v>
      </c>
      <c r="R2119" t="s">
        <v>8325</v>
      </c>
      <c r="S2119" s="14">
        <f t="shared" si="200"/>
        <v>41564.194131944445</v>
      </c>
      <c r="T2119" s="14">
        <f t="shared" si="201"/>
        <v>41594.235798611109</v>
      </c>
      <c r="U2119">
        <f t="shared" si="202"/>
        <v>31</v>
      </c>
      <c r="V2119">
        <f t="shared" si="203"/>
        <v>2013</v>
      </c>
    </row>
    <row r="2120" spans="1:22" ht="45" x14ac:dyDescent="0.25">
      <c r="A2120">
        <v>2473</v>
      </c>
      <c r="B2120" s="3" t="s">
        <v>2474</v>
      </c>
      <c r="C2120" s="3" t="s">
        <v>6583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8277</v>
      </c>
      <c r="O2120">
        <f t="shared" si="198"/>
        <v>100</v>
      </c>
      <c r="P2120">
        <f t="shared" si="199"/>
        <v>42.55</v>
      </c>
      <c r="Q2120" t="s">
        <v>8312</v>
      </c>
      <c r="R2120" t="s">
        <v>8329</v>
      </c>
      <c r="S2120" s="14">
        <f t="shared" si="200"/>
        <v>41193.748483796298</v>
      </c>
      <c r="T2120" s="14">
        <f t="shared" si="201"/>
        <v>41223.790150462963</v>
      </c>
      <c r="U2120">
        <f t="shared" si="202"/>
        <v>31</v>
      </c>
      <c r="V2120">
        <f t="shared" si="203"/>
        <v>2012</v>
      </c>
    </row>
    <row r="2121" spans="1:22" ht="60" x14ac:dyDescent="0.25">
      <c r="A2121">
        <v>2480</v>
      </c>
      <c r="B2121" s="3" t="s">
        <v>2480</v>
      </c>
      <c r="C2121" s="3" t="s">
        <v>6590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8277</v>
      </c>
      <c r="O2121">
        <f t="shared" si="198"/>
        <v>100</v>
      </c>
      <c r="P2121">
        <f t="shared" si="199"/>
        <v>250</v>
      </c>
      <c r="Q2121" t="s">
        <v>8312</v>
      </c>
      <c r="R2121" t="s">
        <v>8329</v>
      </c>
      <c r="S2121" s="14">
        <f t="shared" si="200"/>
        <v>42227.936157407406</v>
      </c>
      <c r="T2121" s="14">
        <f t="shared" si="201"/>
        <v>42287.936157407406</v>
      </c>
      <c r="U2121">
        <f t="shared" si="202"/>
        <v>60</v>
      </c>
      <c r="V2121">
        <f t="shared" si="203"/>
        <v>2015</v>
      </c>
    </row>
    <row r="2122" spans="1:22" ht="60" x14ac:dyDescent="0.25">
      <c r="A2122">
        <v>3385</v>
      </c>
      <c r="B2122" s="3" t="s">
        <v>3384</v>
      </c>
      <c r="C2122" s="3" t="s">
        <v>7495</v>
      </c>
      <c r="D2122" s="6">
        <v>2000</v>
      </c>
      <c r="E2122" s="8">
        <v>2000</v>
      </c>
      <c r="F2122" t="s">
        <v>8218</v>
      </c>
      <c r="G2122" t="s">
        <v>8223</v>
      </c>
      <c r="H2122" t="s">
        <v>8245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t="s">
        <v>8269</v>
      </c>
      <c r="O2122">
        <f t="shared" si="198"/>
        <v>100</v>
      </c>
      <c r="P2122">
        <f t="shared" si="199"/>
        <v>133.33000000000001</v>
      </c>
      <c r="Q2122" t="s">
        <v>8315</v>
      </c>
      <c r="R2122" t="s">
        <v>8316</v>
      </c>
      <c r="S2122" s="14">
        <f t="shared" si="200"/>
        <v>41953.8675</v>
      </c>
      <c r="T2122" s="14">
        <f t="shared" si="201"/>
        <v>41983.8675</v>
      </c>
      <c r="U2122">
        <f t="shared" si="202"/>
        <v>30</v>
      </c>
      <c r="V2122">
        <f t="shared" si="203"/>
        <v>2014</v>
      </c>
    </row>
    <row r="2123" spans="1:22" ht="45" x14ac:dyDescent="0.25">
      <c r="A2123">
        <v>3403</v>
      </c>
      <c r="B2123" s="3" t="s">
        <v>3402</v>
      </c>
      <c r="C2123" s="3" t="s">
        <v>7513</v>
      </c>
      <c r="D2123" s="6">
        <v>2000</v>
      </c>
      <c r="E2123" s="8">
        <v>2000</v>
      </c>
      <c r="F2123" t="s">
        <v>8218</v>
      </c>
      <c r="G2123" t="s">
        <v>8224</v>
      </c>
      <c r="H2123" t="s">
        <v>8246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t="s">
        <v>8269</v>
      </c>
      <c r="O2123">
        <f t="shared" si="198"/>
        <v>100</v>
      </c>
      <c r="P2123">
        <f t="shared" si="199"/>
        <v>117.65</v>
      </c>
      <c r="Q2123" t="s">
        <v>8315</v>
      </c>
      <c r="R2123" t="s">
        <v>8316</v>
      </c>
      <c r="S2123" s="14">
        <f t="shared" si="200"/>
        <v>42150.462083333332</v>
      </c>
      <c r="T2123" s="14">
        <f t="shared" si="201"/>
        <v>42180.462083333332</v>
      </c>
      <c r="U2123">
        <f t="shared" si="202"/>
        <v>30</v>
      </c>
      <c r="V2123">
        <f t="shared" si="203"/>
        <v>2015</v>
      </c>
    </row>
    <row r="2124" spans="1:22" ht="45" x14ac:dyDescent="0.25">
      <c r="A2124">
        <v>3431</v>
      </c>
      <c r="B2124" s="3" t="s">
        <v>3430</v>
      </c>
      <c r="C2124" s="3" t="s">
        <v>7541</v>
      </c>
      <c r="D2124" s="6">
        <v>2000</v>
      </c>
      <c r="E2124" s="8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8269</v>
      </c>
      <c r="O2124">
        <f t="shared" si="198"/>
        <v>100</v>
      </c>
      <c r="P2124">
        <f t="shared" si="199"/>
        <v>95.24</v>
      </c>
      <c r="Q2124" t="s">
        <v>8315</v>
      </c>
      <c r="R2124" t="s">
        <v>8316</v>
      </c>
      <c r="S2124" s="14">
        <f t="shared" si="200"/>
        <v>41839.730937500004</v>
      </c>
      <c r="T2124" s="14">
        <f t="shared" si="201"/>
        <v>41869.730937500004</v>
      </c>
      <c r="U2124">
        <f t="shared" si="202"/>
        <v>30</v>
      </c>
      <c r="V2124">
        <f t="shared" si="203"/>
        <v>2014</v>
      </c>
    </row>
    <row r="2125" spans="1:22" ht="45" x14ac:dyDescent="0.25">
      <c r="A2125">
        <v>3445</v>
      </c>
      <c r="B2125" s="3" t="s">
        <v>3444</v>
      </c>
      <c r="C2125" s="3" t="s">
        <v>7555</v>
      </c>
      <c r="D2125" s="6">
        <v>2000</v>
      </c>
      <c r="E2125" s="8">
        <v>2000</v>
      </c>
      <c r="F2125" t="s">
        <v>8218</v>
      </c>
      <c r="G2125" t="s">
        <v>8224</v>
      </c>
      <c r="H2125" t="s">
        <v>8246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t="s">
        <v>8269</v>
      </c>
      <c r="O2125">
        <f t="shared" si="198"/>
        <v>100</v>
      </c>
      <c r="P2125">
        <f t="shared" si="199"/>
        <v>64.52</v>
      </c>
      <c r="Q2125" t="s">
        <v>8315</v>
      </c>
      <c r="R2125" t="s">
        <v>8316</v>
      </c>
      <c r="S2125" s="14">
        <f t="shared" si="200"/>
        <v>42272.530509259261</v>
      </c>
      <c r="T2125" s="14">
        <f t="shared" si="201"/>
        <v>42300.530509259261</v>
      </c>
      <c r="U2125">
        <f t="shared" si="202"/>
        <v>28</v>
      </c>
      <c r="V2125">
        <f t="shared" si="203"/>
        <v>2015</v>
      </c>
    </row>
    <row r="2126" spans="1:22" ht="60" x14ac:dyDescent="0.25">
      <c r="A2126">
        <v>3627</v>
      </c>
      <c r="B2126" s="3" t="s">
        <v>3625</v>
      </c>
      <c r="C2126" s="3" t="s">
        <v>7737</v>
      </c>
      <c r="D2126" s="6">
        <v>2000</v>
      </c>
      <c r="E2126" s="8">
        <v>2000</v>
      </c>
      <c r="F2126" t="s">
        <v>8218</v>
      </c>
      <c r="G2126" t="s">
        <v>8223</v>
      </c>
      <c r="H2126" t="s">
        <v>8245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8269</v>
      </c>
      <c r="O2126">
        <f t="shared" si="198"/>
        <v>100</v>
      </c>
      <c r="P2126">
        <f t="shared" si="199"/>
        <v>68.97</v>
      </c>
      <c r="Q2126" t="s">
        <v>8315</v>
      </c>
      <c r="R2126" t="s">
        <v>8316</v>
      </c>
      <c r="S2126" s="14">
        <f t="shared" si="200"/>
        <v>42460.741747685184</v>
      </c>
      <c r="T2126" s="14">
        <f t="shared" si="201"/>
        <v>42511.165972222225</v>
      </c>
      <c r="U2126">
        <f t="shared" si="202"/>
        <v>51</v>
      </c>
      <c r="V2126">
        <f t="shared" si="203"/>
        <v>2016</v>
      </c>
    </row>
    <row r="2127" spans="1:22" ht="60" x14ac:dyDescent="0.25">
      <c r="A2127">
        <v>3770</v>
      </c>
      <c r="B2127" s="3" t="s">
        <v>3767</v>
      </c>
      <c r="C2127" s="3" t="s">
        <v>7880</v>
      </c>
      <c r="D2127" s="6">
        <v>2000</v>
      </c>
      <c r="E2127" s="8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8303</v>
      </c>
      <c r="O2127">
        <f t="shared" si="198"/>
        <v>100</v>
      </c>
      <c r="P2127">
        <f t="shared" si="199"/>
        <v>100</v>
      </c>
      <c r="Q2127" t="s">
        <v>8315</v>
      </c>
      <c r="R2127" t="s">
        <v>8336</v>
      </c>
      <c r="S2127" s="14">
        <f t="shared" si="200"/>
        <v>42138.930671296301</v>
      </c>
      <c r="T2127" s="14">
        <f t="shared" si="201"/>
        <v>42168.930671296301</v>
      </c>
      <c r="U2127">
        <f t="shared" si="202"/>
        <v>30</v>
      </c>
      <c r="V2127">
        <f t="shared" si="203"/>
        <v>2015</v>
      </c>
    </row>
    <row r="2128" spans="1:22" ht="60" x14ac:dyDescent="0.25">
      <c r="A2128">
        <v>3275</v>
      </c>
      <c r="B2128" s="3" t="s">
        <v>3275</v>
      </c>
      <c r="C2128" s="3" t="s">
        <v>7385</v>
      </c>
      <c r="D2128" s="6">
        <v>1800</v>
      </c>
      <c r="E2128" s="8">
        <v>1805</v>
      </c>
      <c r="F2128" t="s">
        <v>8218</v>
      </c>
      <c r="G2128" t="s">
        <v>8223</v>
      </c>
      <c r="H2128" t="s">
        <v>8245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t="s">
        <v>8269</v>
      </c>
      <c r="O2128">
        <f t="shared" si="198"/>
        <v>100</v>
      </c>
      <c r="P2128">
        <f t="shared" si="199"/>
        <v>150.41999999999999</v>
      </c>
      <c r="Q2128" t="s">
        <v>8315</v>
      </c>
      <c r="R2128" t="s">
        <v>8316</v>
      </c>
      <c r="S2128" s="14">
        <f t="shared" si="200"/>
        <v>42017.88045138889</v>
      </c>
      <c r="T2128" s="14">
        <f t="shared" si="201"/>
        <v>42044.1875</v>
      </c>
      <c r="U2128">
        <f t="shared" si="202"/>
        <v>27</v>
      </c>
      <c r="V2128">
        <f t="shared" si="203"/>
        <v>2015</v>
      </c>
    </row>
    <row r="2129" spans="1:22" ht="60" x14ac:dyDescent="0.25">
      <c r="A2129">
        <v>1639</v>
      </c>
      <c r="B2129" s="3" t="s">
        <v>1640</v>
      </c>
      <c r="C2129" s="3" t="s">
        <v>5749</v>
      </c>
      <c r="D2129" s="6">
        <v>1800</v>
      </c>
      <c r="E2129" s="8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8274</v>
      </c>
      <c r="O2129">
        <f t="shared" si="198"/>
        <v>100</v>
      </c>
      <c r="P2129">
        <f t="shared" si="199"/>
        <v>94.74</v>
      </c>
      <c r="Q2129" t="s">
        <v>8312</v>
      </c>
      <c r="R2129" t="s">
        <v>8313</v>
      </c>
      <c r="S2129" s="14">
        <f t="shared" si="200"/>
        <v>40941.652372685188</v>
      </c>
      <c r="T2129" s="14">
        <f t="shared" si="201"/>
        <v>40971.652372685188</v>
      </c>
      <c r="U2129">
        <f t="shared" si="202"/>
        <v>30</v>
      </c>
      <c r="V2129">
        <f t="shared" si="203"/>
        <v>2012</v>
      </c>
    </row>
    <row r="2130" spans="1:22" ht="45" x14ac:dyDescent="0.25">
      <c r="A2130">
        <v>3417</v>
      </c>
      <c r="B2130" s="3" t="s">
        <v>3416</v>
      </c>
      <c r="C2130" s="3" t="s">
        <v>7527</v>
      </c>
      <c r="D2130" s="6">
        <v>1700</v>
      </c>
      <c r="E2130" s="8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8269</v>
      </c>
      <c r="O2130">
        <f t="shared" si="198"/>
        <v>100</v>
      </c>
      <c r="P2130">
        <f t="shared" si="199"/>
        <v>37.78</v>
      </c>
      <c r="Q2130" t="s">
        <v>8315</v>
      </c>
      <c r="R2130" t="s">
        <v>8316</v>
      </c>
      <c r="S2130" s="14">
        <f t="shared" si="200"/>
        <v>41894.91375</v>
      </c>
      <c r="T2130" s="14">
        <f t="shared" si="201"/>
        <v>41938.029861111114</v>
      </c>
      <c r="U2130">
        <f t="shared" si="202"/>
        <v>44</v>
      </c>
      <c r="V2130">
        <f t="shared" si="203"/>
        <v>2014</v>
      </c>
    </row>
    <row r="2131" spans="1:22" ht="60" x14ac:dyDescent="0.25">
      <c r="A2131">
        <v>3701</v>
      </c>
      <c r="B2131" s="3" t="s">
        <v>3698</v>
      </c>
      <c r="C2131" s="3" t="s">
        <v>7811</v>
      </c>
      <c r="D2131" s="6">
        <v>1500</v>
      </c>
      <c r="E2131" s="8">
        <v>1505</v>
      </c>
      <c r="F2131" t="s">
        <v>8218</v>
      </c>
      <c r="G2131" t="s">
        <v>8224</v>
      </c>
      <c r="H2131" t="s">
        <v>8246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t="s">
        <v>8269</v>
      </c>
      <c r="O2131">
        <f t="shared" si="198"/>
        <v>100</v>
      </c>
      <c r="P2131">
        <f t="shared" si="199"/>
        <v>38.590000000000003</v>
      </c>
      <c r="Q2131" t="s">
        <v>8315</v>
      </c>
      <c r="R2131" t="s">
        <v>8316</v>
      </c>
      <c r="S2131" s="14">
        <f t="shared" si="200"/>
        <v>42129.541585648149</v>
      </c>
      <c r="T2131" s="14">
        <f t="shared" si="201"/>
        <v>42159.541585648149</v>
      </c>
      <c r="U2131">
        <f t="shared" si="202"/>
        <v>30</v>
      </c>
      <c r="V2131">
        <f t="shared" si="203"/>
        <v>2015</v>
      </c>
    </row>
    <row r="2132" spans="1:22" ht="45" x14ac:dyDescent="0.25">
      <c r="A2132">
        <v>1602</v>
      </c>
      <c r="B2132" s="3" t="s">
        <v>1603</v>
      </c>
      <c r="C2132" s="3" t="s">
        <v>5712</v>
      </c>
      <c r="D2132" s="6">
        <v>1500</v>
      </c>
      <c r="E2132" s="8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8274</v>
      </c>
      <c r="O2132">
        <f t="shared" si="198"/>
        <v>100</v>
      </c>
      <c r="P2132">
        <f t="shared" si="199"/>
        <v>46.95</v>
      </c>
      <c r="Q2132" t="s">
        <v>8312</v>
      </c>
      <c r="R2132" t="s">
        <v>8313</v>
      </c>
      <c r="S2132" s="14">
        <f t="shared" si="200"/>
        <v>40788.297650462962</v>
      </c>
      <c r="T2132" s="14">
        <f t="shared" si="201"/>
        <v>40830.958333333336</v>
      </c>
      <c r="U2132">
        <f t="shared" si="202"/>
        <v>43</v>
      </c>
      <c r="V2132">
        <f t="shared" si="203"/>
        <v>2011</v>
      </c>
    </row>
    <row r="2133" spans="1:22" ht="45" x14ac:dyDescent="0.25">
      <c r="A2133">
        <v>2286</v>
      </c>
      <c r="B2133" s="3" t="s">
        <v>2287</v>
      </c>
      <c r="C2133" s="3" t="s">
        <v>6396</v>
      </c>
      <c r="D2133" s="6">
        <v>1500</v>
      </c>
      <c r="E2133" s="8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8274</v>
      </c>
      <c r="O2133">
        <f t="shared" si="198"/>
        <v>100</v>
      </c>
      <c r="P2133">
        <f t="shared" si="199"/>
        <v>107.21</v>
      </c>
      <c r="Q2133" t="s">
        <v>8312</v>
      </c>
      <c r="R2133" t="s">
        <v>8313</v>
      </c>
      <c r="S2133" s="14">
        <f t="shared" si="200"/>
        <v>41494.963587962964</v>
      </c>
      <c r="T2133" s="14">
        <f t="shared" si="201"/>
        <v>41523.165972222225</v>
      </c>
      <c r="U2133">
        <f t="shared" si="202"/>
        <v>29</v>
      </c>
      <c r="V2133">
        <f t="shared" si="203"/>
        <v>2013</v>
      </c>
    </row>
    <row r="2134" spans="1:22" ht="45" x14ac:dyDescent="0.25">
      <c r="A2134">
        <v>2487</v>
      </c>
      <c r="B2134" s="3" t="s">
        <v>2487</v>
      </c>
      <c r="C2134" s="3" t="s">
        <v>6597</v>
      </c>
      <c r="D2134" s="6">
        <v>1500</v>
      </c>
      <c r="E2134" s="8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8277</v>
      </c>
      <c r="O2134">
        <f t="shared" si="198"/>
        <v>100</v>
      </c>
      <c r="P2134">
        <f t="shared" si="199"/>
        <v>39.49</v>
      </c>
      <c r="Q2134" t="s">
        <v>8312</v>
      </c>
      <c r="R2134" t="s">
        <v>8329</v>
      </c>
      <c r="S2134" s="14">
        <f t="shared" si="200"/>
        <v>41026.083298611113</v>
      </c>
      <c r="T2134" s="14">
        <f t="shared" si="201"/>
        <v>41056.083298611113</v>
      </c>
      <c r="U2134">
        <f t="shared" si="202"/>
        <v>30</v>
      </c>
      <c r="V2134">
        <f t="shared" si="203"/>
        <v>2012</v>
      </c>
    </row>
    <row r="2135" spans="1:22" ht="45" x14ac:dyDescent="0.25">
      <c r="A2135">
        <v>3578</v>
      </c>
      <c r="B2135" s="3" t="s">
        <v>3577</v>
      </c>
      <c r="C2135" s="3" t="s">
        <v>7688</v>
      </c>
      <c r="D2135" s="6">
        <v>1500</v>
      </c>
      <c r="E2135" s="8">
        <v>1500.2</v>
      </c>
      <c r="F2135" t="s">
        <v>8218</v>
      </c>
      <c r="G2135" t="s">
        <v>8224</v>
      </c>
      <c r="H2135" t="s">
        <v>8246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t="s">
        <v>8269</v>
      </c>
      <c r="O2135">
        <f t="shared" si="198"/>
        <v>100</v>
      </c>
      <c r="P2135">
        <f t="shared" si="199"/>
        <v>40.549999999999997</v>
      </c>
      <c r="Q2135" t="s">
        <v>8315</v>
      </c>
      <c r="R2135" t="s">
        <v>8316</v>
      </c>
      <c r="S2135" s="14">
        <f t="shared" si="200"/>
        <v>42460.733530092592</v>
      </c>
      <c r="T2135" s="14">
        <f t="shared" si="201"/>
        <v>42490.733530092592</v>
      </c>
      <c r="U2135">
        <f t="shared" si="202"/>
        <v>30</v>
      </c>
      <c r="V2135">
        <f t="shared" si="203"/>
        <v>2016</v>
      </c>
    </row>
    <row r="2136" spans="1:22" ht="75" x14ac:dyDescent="0.25">
      <c r="A2136">
        <v>3031</v>
      </c>
      <c r="B2136" s="3" t="s">
        <v>3031</v>
      </c>
      <c r="C2136" s="3" t="s">
        <v>7141</v>
      </c>
      <c r="D2136" s="6">
        <v>1500</v>
      </c>
      <c r="E2136" s="8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8301</v>
      </c>
      <c r="O2136">
        <f t="shared" si="198"/>
        <v>100</v>
      </c>
      <c r="P2136">
        <f t="shared" si="199"/>
        <v>51.72</v>
      </c>
      <c r="Q2136" t="s">
        <v>8315</v>
      </c>
      <c r="R2136" t="s">
        <v>8328</v>
      </c>
      <c r="S2136" s="14">
        <f t="shared" si="200"/>
        <v>42597.882488425923</v>
      </c>
      <c r="T2136" s="14">
        <f t="shared" si="201"/>
        <v>42657.882488425923</v>
      </c>
      <c r="U2136">
        <f t="shared" si="202"/>
        <v>60</v>
      </c>
      <c r="V2136">
        <f t="shared" si="203"/>
        <v>2016</v>
      </c>
    </row>
    <row r="2137" spans="1:22" ht="60" x14ac:dyDescent="0.25">
      <c r="A2137">
        <v>3427</v>
      </c>
      <c r="B2137" s="3" t="s">
        <v>3426</v>
      </c>
      <c r="C2137" s="3" t="s">
        <v>7537</v>
      </c>
      <c r="D2137" s="6">
        <v>1500</v>
      </c>
      <c r="E2137" s="8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8269</v>
      </c>
      <c r="O2137">
        <f t="shared" si="198"/>
        <v>100</v>
      </c>
      <c r="P2137">
        <f t="shared" si="199"/>
        <v>51.72</v>
      </c>
      <c r="Q2137" t="s">
        <v>8315</v>
      </c>
      <c r="R2137" t="s">
        <v>8316</v>
      </c>
      <c r="S2137" s="14">
        <f t="shared" si="200"/>
        <v>41792.645277777774</v>
      </c>
      <c r="T2137" s="14">
        <f t="shared" si="201"/>
        <v>41822.645277777774</v>
      </c>
      <c r="U2137">
        <f t="shared" si="202"/>
        <v>30</v>
      </c>
      <c r="V2137">
        <f t="shared" si="203"/>
        <v>2014</v>
      </c>
    </row>
    <row r="2138" spans="1:22" ht="60" x14ac:dyDescent="0.25">
      <c r="A2138">
        <v>3493</v>
      </c>
      <c r="B2138" s="3" t="s">
        <v>3492</v>
      </c>
      <c r="C2138" s="3" t="s">
        <v>7603</v>
      </c>
      <c r="D2138" s="6">
        <v>1500</v>
      </c>
      <c r="E2138" s="8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8269</v>
      </c>
      <c r="O2138">
        <f t="shared" si="198"/>
        <v>100</v>
      </c>
      <c r="P2138">
        <f t="shared" si="199"/>
        <v>51.72</v>
      </c>
      <c r="Q2138" t="s">
        <v>8315</v>
      </c>
      <c r="R2138" t="s">
        <v>8316</v>
      </c>
      <c r="S2138" s="14">
        <f t="shared" si="200"/>
        <v>41848.866157407407</v>
      </c>
      <c r="T2138" s="14">
        <f t="shared" si="201"/>
        <v>41868.21597222222</v>
      </c>
      <c r="U2138">
        <f t="shared" si="202"/>
        <v>20</v>
      </c>
      <c r="V2138">
        <f t="shared" si="203"/>
        <v>2014</v>
      </c>
    </row>
    <row r="2139" spans="1:22" ht="60" x14ac:dyDescent="0.25">
      <c r="A2139">
        <v>3581</v>
      </c>
      <c r="B2139" s="3" t="s">
        <v>3580</v>
      </c>
      <c r="C2139" s="3" t="s">
        <v>7691</v>
      </c>
      <c r="D2139" s="6">
        <v>1500</v>
      </c>
      <c r="E2139" s="8">
        <v>1500</v>
      </c>
      <c r="F2139" t="s">
        <v>8218</v>
      </c>
      <c r="G2139" t="s">
        <v>8224</v>
      </c>
      <c r="H2139" t="s">
        <v>8246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t="s">
        <v>8269</v>
      </c>
      <c r="O2139">
        <f t="shared" si="198"/>
        <v>100</v>
      </c>
      <c r="P2139">
        <f t="shared" si="199"/>
        <v>33.33</v>
      </c>
      <c r="Q2139" t="s">
        <v>8315</v>
      </c>
      <c r="R2139" t="s">
        <v>8316</v>
      </c>
      <c r="S2139" s="14">
        <f t="shared" si="200"/>
        <v>41836.471180555556</v>
      </c>
      <c r="T2139" s="14">
        <f t="shared" si="201"/>
        <v>41850.471180555556</v>
      </c>
      <c r="U2139">
        <f t="shared" si="202"/>
        <v>14</v>
      </c>
      <c r="V2139">
        <f t="shared" si="203"/>
        <v>2014</v>
      </c>
    </row>
    <row r="2140" spans="1:22" ht="45" x14ac:dyDescent="0.25">
      <c r="A2140">
        <v>3764</v>
      </c>
      <c r="B2140" s="3" t="s">
        <v>3761</v>
      </c>
      <c r="C2140" s="3" t="s">
        <v>7874</v>
      </c>
      <c r="D2140" s="6">
        <v>1500</v>
      </c>
      <c r="E2140" s="8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8303</v>
      </c>
      <c r="O2140">
        <f t="shared" si="198"/>
        <v>100</v>
      </c>
      <c r="P2140">
        <f t="shared" si="199"/>
        <v>55.56</v>
      </c>
      <c r="Q2140" t="s">
        <v>8315</v>
      </c>
      <c r="R2140" t="s">
        <v>8336</v>
      </c>
      <c r="S2140" s="14">
        <f t="shared" si="200"/>
        <v>42499.842962962968</v>
      </c>
      <c r="T2140" s="14">
        <f t="shared" si="201"/>
        <v>42519.024999999994</v>
      </c>
      <c r="U2140">
        <f t="shared" si="202"/>
        <v>20</v>
      </c>
      <c r="V2140">
        <f t="shared" si="203"/>
        <v>2016</v>
      </c>
    </row>
    <row r="2141" spans="1:22" ht="60" x14ac:dyDescent="0.25">
      <c r="A2141">
        <v>3522</v>
      </c>
      <c r="B2141" s="3" t="s">
        <v>3521</v>
      </c>
      <c r="C2141" s="3" t="s">
        <v>7632</v>
      </c>
      <c r="D2141" s="6">
        <v>1395</v>
      </c>
      <c r="E2141" s="8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8269</v>
      </c>
      <c r="O2141">
        <f t="shared" si="198"/>
        <v>100</v>
      </c>
      <c r="P2141">
        <f t="shared" si="199"/>
        <v>41.03</v>
      </c>
      <c r="Q2141" t="s">
        <v>8315</v>
      </c>
      <c r="R2141" t="s">
        <v>8316</v>
      </c>
      <c r="S2141" s="14">
        <f t="shared" si="200"/>
        <v>42234.789884259255</v>
      </c>
      <c r="T2141" s="14">
        <f t="shared" si="201"/>
        <v>42262.420833333337</v>
      </c>
      <c r="U2141">
        <f t="shared" si="202"/>
        <v>28</v>
      </c>
      <c r="V2141">
        <f t="shared" si="203"/>
        <v>2015</v>
      </c>
    </row>
    <row r="2142" spans="1:22" ht="60" x14ac:dyDescent="0.25">
      <c r="A2142">
        <v>1851</v>
      </c>
      <c r="B2142" s="3" t="s">
        <v>1852</v>
      </c>
      <c r="C2142" s="3" t="s">
        <v>5961</v>
      </c>
      <c r="D2142" s="6">
        <v>1300</v>
      </c>
      <c r="E2142" s="8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8274</v>
      </c>
      <c r="O2142">
        <f t="shared" si="198"/>
        <v>100</v>
      </c>
      <c r="P2142">
        <f t="shared" si="199"/>
        <v>50.04</v>
      </c>
      <c r="Q2142" t="s">
        <v>8312</v>
      </c>
      <c r="R2142" t="s">
        <v>8313</v>
      </c>
      <c r="S2142" s="14">
        <f t="shared" si="200"/>
        <v>41827.906689814816</v>
      </c>
      <c r="T2142" s="14">
        <f t="shared" si="201"/>
        <v>41848.041666666664</v>
      </c>
      <c r="U2142">
        <f t="shared" si="202"/>
        <v>21</v>
      </c>
      <c r="V2142">
        <f t="shared" si="203"/>
        <v>2014</v>
      </c>
    </row>
    <row r="2143" spans="1:22" ht="45" x14ac:dyDescent="0.25">
      <c r="A2143">
        <v>3613</v>
      </c>
      <c r="B2143" s="3" t="s">
        <v>3612</v>
      </c>
      <c r="C2143" s="3" t="s">
        <v>7723</v>
      </c>
      <c r="D2143" s="6">
        <v>1250</v>
      </c>
      <c r="E2143" s="8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8269</v>
      </c>
      <c r="O2143">
        <f t="shared" si="198"/>
        <v>100</v>
      </c>
      <c r="P2143">
        <f t="shared" si="199"/>
        <v>62.5</v>
      </c>
      <c r="Q2143" t="s">
        <v>8315</v>
      </c>
      <c r="R2143" t="s">
        <v>8316</v>
      </c>
      <c r="S2143" s="14">
        <f t="shared" si="200"/>
        <v>41788.58997685185</v>
      </c>
      <c r="T2143" s="14">
        <f t="shared" si="201"/>
        <v>41818.58997685185</v>
      </c>
      <c r="U2143">
        <f t="shared" si="202"/>
        <v>30</v>
      </c>
      <c r="V2143">
        <f t="shared" si="203"/>
        <v>2014</v>
      </c>
    </row>
    <row r="2144" spans="1:22" ht="45" x14ac:dyDescent="0.25">
      <c r="A2144">
        <v>857</v>
      </c>
      <c r="B2144" s="3" t="s">
        <v>858</v>
      </c>
      <c r="C2144" s="3" t="s">
        <v>4967</v>
      </c>
      <c r="D2144" s="6">
        <v>1200</v>
      </c>
      <c r="E2144" s="8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8275</v>
      </c>
      <c r="O2144">
        <f t="shared" si="198"/>
        <v>100</v>
      </c>
      <c r="P2144">
        <f t="shared" si="199"/>
        <v>50</v>
      </c>
      <c r="Q2144" t="s">
        <v>8312</v>
      </c>
      <c r="R2144" t="s">
        <v>8333</v>
      </c>
      <c r="S2144" s="14">
        <f t="shared" si="200"/>
        <v>42291.581377314811</v>
      </c>
      <c r="T2144" s="14">
        <f t="shared" si="201"/>
        <v>42333.623043981483</v>
      </c>
      <c r="U2144">
        <f t="shared" si="202"/>
        <v>43</v>
      </c>
      <c r="V2144">
        <f t="shared" si="203"/>
        <v>2015</v>
      </c>
    </row>
    <row r="2145" spans="1:22" ht="45" x14ac:dyDescent="0.25">
      <c r="A2145">
        <v>1642</v>
      </c>
      <c r="B2145" s="3" t="s">
        <v>1643</v>
      </c>
      <c r="C2145" s="3" t="s">
        <v>5752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8290</v>
      </c>
      <c r="O2145">
        <f t="shared" si="198"/>
        <v>100</v>
      </c>
      <c r="P2145">
        <f t="shared" si="199"/>
        <v>42.86</v>
      </c>
      <c r="Q2145" t="s">
        <v>8312</v>
      </c>
      <c r="R2145" t="s">
        <v>8320</v>
      </c>
      <c r="S2145" s="14">
        <f t="shared" si="200"/>
        <v>40688.024618055555</v>
      </c>
      <c r="T2145" s="14">
        <f t="shared" si="201"/>
        <v>40708.024618055555</v>
      </c>
      <c r="U2145">
        <f t="shared" si="202"/>
        <v>20</v>
      </c>
      <c r="V2145">
        <f t="shared" si="203"/>
        <v>2011</v>
      </c>
    </row>
    <row r="2146" spans="1:22" ht="30" x14ac:dyDescent="0.25">
      <c r="A2146">
        <v>3666</v>
      </c>
      <c r="B2146" s="3" t="s">
        <v>3663</v>
      </c>
      <c r="C2146" s="3" t="s">
        <v>7776</v>
      </c>
      <c r="D2146" s="6">
        <v>1200</v>
      </c>
      <c r="E2146" s="8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8269</v>
      </c>
      <c r="O2146">
        <f t="shared" si="198"/>
        <v>100</v>
      </c>
      <c r="P2146">
        <f t="shared" si="199"/>
        <v>31.58</v>
      </c>
      <c r="Q2146" t="s">
        <v>8315</v>
      </c>
      <c r="R2146" t="s">
        <v>8316</v>
      </c>
      <c r="S2146" s="14">
        <f t="shared" si="200"/>
        <v>41822.90488425926</v>
      </c>
      <c r="T2146" s="14">
        <f t="shared" si="201"/>
        <v>41844.291666666664</v>
      </c>
      <c r="U2146">
        <f t="shared" si="202"/>
        <v>22</v>
      </c>
      <c r="V2146">
        <f t="shared" si="203"/>
        <v>2014</v>
      </c>
    </row>
    <row r="2147" spans="1:22" ht="45" x14ac:dyDescent="0.25">
      <c r="A2147">
        <v>3769</v>
      </c>
      <c r="B2147" s="3" t="s">
        <v>3766</v>
      </c>
      <c r="C2147" s="3" t="s">
        <v>7879</v>
      </c>
      <c r="D2147" s="6">
        <v>1100</v>
      </c>
      <c r="E2147" s="8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8303</v>
      </c>
      <c r="O2147">
        <f t="shared" si="198"/>
        <v>100</v>
      </c>
      <c r="P2147">
        <f t="shared" si="199"/>
        <v>73.33</v>
      </c>
      <c r="Q2147" t="s">
        <v>8315</v>
      </c>
      <c r="R2147" t="s">
        <v>8336</v>
      </c>
      <c r="S2147" s="14">
        <f t="shared" si="200"/>
        <v>42445.598136574074</v>
      </c>
      <c r="T2147" s="14">
        <f t="shared" si="201"/>
        <v>42475.598136574074</v>
      </c>
      <c r="U2147">
        <f t="shared" si="202"/>
        <v>30</v>
      </c>
      <c r="V2147">
        <f t="shared" si="203"/>
        <v>2016</v>
      </c>
    </row>
    <row r="2148" spans="1:22" x14ac:dyDescent="0.25">
      <c r="A2148">
        <v>2993</v>
      </c>
      <c r="B2148" s="3" t="s">
        <v>2993</v>
      </c>
      <c r="C2148" s="3" t="s">
        <v>7103</v>
      </c>
      <c r="D2148" s="6">
        <v>1000</v>
      </c>
      <c r="E2148" s="8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8301</v>
      </c>
      <c r="O2148">
        <f t="shared" si="198"/>
        <v>100</v>
      </c>
      <c r="P2148">
        <f t="shared" si="199"/>
        <v>45.59</v>
      </c>
      <c r="Q2148" t="s">
        <v>8315</v>
      </c>
      <c r="R2148" t="s">
        <v>8328</v>
      </c>
      <c r="S2148" s="14">
        <f t="shared" si="200"/>
        <v>42390.838738425926</v>
      </c>
      <c r="T2148" s="14">
        <f t="shared" si="201"/>
        <v>42420.838738425926</v>
      </c>
      <c r="U2148">
        <f t="shared" si="202"/>
        <v>30</v>
      </c>
      <c r="V2148">
        <f t="shared" si="203"/>
        <v>2016</v>
      </c>
    </row>
    <row r="2149" spans="1:22" ht="60" x14ac:dyDescent="0.25">
      <c r="A2149">
        <v>1838</v>
      </c>
      <c r="B2149" s="3" t="s">
        <v>1839</v>
      </c>
      <c r="C2149" s="3" t="s">
        <v>5948</v>
      </c>
      <c r="D2149" s="6">
        <v>1000</v>
      </c>
      <c r="E2149" s="8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8274</v>
      </c>
      <c r="O2149">
        <f t="shared" si="198"/>
        <v>100</v>
      </c>
      <c r="P2149">
        <f t="shared" si="199"/>
        <v>35.770000000000003</v>
      </c>
      <c r="Q2149" t="s">
        <v>8312</v>
      </c>
      <c r="R2149" t="s">
        <v>8313</v>
      </c>
      <c r="S2149" s="14">
        <f t="shared" si="200"/>
        <v>40788.786539351851</v>
      </c>
      <c r="T2149" s="14">
        <f t="shared" si="201"/>
        <v>40817.125</v>
      </c>
      <c r="U2149">
        <f t="shared" si="202"/>
        <v>29</v>
      </c>
      <c r="V2149">
        <f t="shared" si="203"/>
        <v>2011</v>
      </c>
    </row>
    <row r="2150" spans="1:22" ht="60" x14ac:dyDescent="0.25">
      <c r="A2150">
        <v>2288</v>
      </c>
      <c r="B2150" s="3" t="s">
        <v>2289</v>
      </c>
      <c r="C2150" s="3" t="s">
        <v>6398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8274</v>
      </c>
      <c r="O2150">
        <f t="shared" si="198"/>
        <v>100</v>
      </c>
      <c r="P2150">
        <f t="shared" si="199"/>
        <v>40.04</v>
      </c>
      <c r="Q2150" t="s">
        <v>8312</v>
      </c>
      <c r="R2150" t="s">
        <v>8313</v>
      </c>
      <c r="S2150" s="14">
        <f t="shared" si="200"/>
        <v>41067.827418981484</v>
      </c>
      <c r="T2150" s="14">
        <f t="shared" si="201"/>
        <v>41086.75</v>
      </c>
      <c r="U2150">
        <f t="shared" si="202"/>
        <v>19</v>
      </c>
      <c r="V2150">
        <f t="shared" si="203"/>
        <v>2012</v>
      </c>
    </row>
    <row r="2151" spans="1:22" ht="60" x14ac:dyDescent="0.25">
      <c r="A2151">
        <v>2482</v>
      </c>
      <c r="B2151" s="3" t="s">
        <v>2482</v>
      </c>
      <c r="C2151" s="3" t="s">
        <v>6592</v>
      </c>
      <c r="D2151" s="6">
        <v>1000</v>
      </c>
      <c r="E2151" s="8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8277</v>
      </c>
      <c r="O2151">
        <f t="shared" si="198"/>
        <v>100</v>
      </c>
      <c r="P2151">
        <f t="shared" si="199"/>
        <v>40.04</v>
      </c>
      <c r="Q2151" t="s">
        <v>8312</v>
      </c>
      <c r="R2151" t="s">
        <v>8329</v>
      </c>
      <c r="S2151" s="14">
        <f t="shared" si="200"/>
        <v>40711.782210648147</v>
      </c>
      <c r="T2151" s="14">
        <f t="shared" si="201"/>
        <v>40756.782210648147</v>
      </c>
      <c r="U2151">
        <f t="shared" si="202"/>
        <v>45</v>
      </c>
      <c r="V2151">
        <f t="shared" si="203"/>
        <v>2011</v>
      </c>
    </row>
    <row r="2152" spans="1:22" ht="30" x14ac:dyDescent="0.25">
      <c r="A2152">
        <v>3622</v>
      </c>
      <c r="B2152" s="3" t="s">
        <v>3620</v>
      </c>
      <c r="C2152" s="3" t="s">
        <v>7732</v>
      </c>
      <c r="D2152" s="6">
        <v>1000</v>
      </c>
      <c r="E2152" s="8">
        <v>1000.99</v>
      </c>
      <c r="F2152" t="s">
        <v>8218</v>
      </c>
      <c r="G2152" t="s">
        <v>8223</v>
      </c>
      <c r="H2152" t="s">
        <v>8245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t="s">
        <v>8269</v>
      </c>
      <c r="O2152">
        <f t="shared" si="198"/>
        <v>100</v>
      </c>
      <c r="P2152">
        <f t="shared" si="199"/>
        <v>47.67</v>
      </c>
      <c r="Q2152" t="s">
        <v>8315</v>
      </c>
      <c r="R2152" t="s">
        <v>8316</v>
      </c>
      <c r="S2152" s="14">
        <f t="shared" si="200"/>
        <v>41877.221886574072</v>
      </c>
      <c r="T2152" s="14">
        <f t="shared" si="201"/>
        <v>41910.140972222223</v>
      </c>
      <c r="U2152">
        <f t="shared" si="202"/>
        <v>33</v>
      </c>
      <c r="V2152">
        <f t="shared" si="203"/>
        <v>2014</v>
      </c>
    </row>
    <row r="2153" spans="1:22" ht="30" x14ac:dyDescent="0.25">
      <c r="A2153">
        <v>3815</v>
      </c>
      <c r="B2153" s="3" t="s">
        <v>3812</v>
      </c>
      <c r="C2153" s="3" t="s">
        <v>7925</v>
      </c>
      <c r="D2153" s="6">
        <v>1000</v>
      </c>
      <c r="E2153" s="8">
        <v>1000.01</v>
      </c>
      <c r="F2153" t="s">
        <v>8218</v>
      </c>
      <c r="G2153" t="s">
        <v>8224</v>
      </c>
      <c r="H2153" t="s">
        <v>8246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t="s">
        <v>8269</v>
      </c>
      <c r="O2153">
        <f t="shared" si="198"/>
        <v>100</v>
      </c>
      <c r="P2153">
        <f t="shared" si="199"/>
        <v>50</v>
      </c>
      <c r="Q2153" t="s">
        <v>8315</v>
      </c>
      <c r="R2153" t="s">
        <v>8316</v>
      </c>
      <c r="S2153" s="14">
        <f t="shared" si="200"/>
        <v>42207.259918981479</v>
      </c>
      <c r="T2153" s="14">
        <f t="shared" si="201"/>
        <v>42236.958333333328</v>
      </c>
      <c r="U2153">
        <f t="shared" si="202"/>
        <v>30</v>
      </c>
      <c r="V2153">
        <f t="shared" si="203"/>
        <v>2015</v>
      </c>
    </row>
    <row r="2154" spans="1:22" ht="45" x14ac:dyDescent="0.25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 t="shared" si="198"/>
        <v>100</v>
      </c>
      <c r="P2154">
        <f t="shared" si="199"/>
        <v>71.430000000000007</v>
      </c>
      <c r="Q2154" t="s">
        <v>8318</v>
      </c>
      <c r="R2154" t="s">
        <v>8330</v>
      </c>
      <c r="S2154" s="14">
        <f t="shared" si="200"/>
        <v>42112.036712962959</v>
      </c>
      <c r="T2154" s="14">
        <f t="shared" si="201"/>
        <v>42132.036712962959</v>
      </c>
      <c r="U2154">
        <f t="shared" si="202"/>
        <v>20</v>
      </c>
      <c r="V2154">
        <f t="shared" si="203"/>
        <v>2015</v>
      </c>
    </row>
    <row r="2155" spans="1:22" ht="90" x14ac:dyDescent="0.25">
      <c r="A2155">
        <v>1845</v>
      </c>
      <c r="B2155" s="3" t="s">
        <v>1846</v>
      </c>
      <c r="C2155" s="3" t="s">
        <v>5955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8274</v>
      </c>
      <c r="O2155">
        <f t="shared" si="198"/>
        <v>100</v>
      </c>
      <c r="P2155">
        <f t="shared" si="199"/>
        <v>52.63</v>
      </c>
      <c r="Q2155" t="s">
        <v>8312</v>
      </c>
      <c r="R2155" t="s">
        <v>8313</v>
      </c>
      <c r="S2155" s="14">
        <f t="shared" si="200"/>
        <v>42523.333310185189</v>
      </c>
      <c r="T2155" s="14">
        <f t="shared" si="201"/>
        <v>42538.204861111109</v>
      </c>
      <c r="U2155">
        <f t="shared" si="202"/>
        <v>15</v>
      </c>
      <c r="V2155">
        <f t="shared" si="203"/>
        <v>2016</v>
      </c>
    </row>
    <row r="2156" spans="1:22" ht="45" x14ac:dyDescent="0.25">
      <c r="A2156">
        <v>2172</v>
      </c>
      <c r="B2156" s="3" t="s">
        <v>2173</v>
      </c>
      <c r="C2156" s="3" t="s">
        <v>6282</v>
      </c>
      <c r="D2156" s="6">
        <v>1000</v>
      </c>
      <c r="E2156" s="8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8274</v>
      </c>
      <c r="O2156">
        <f t="shared" si="198"/>
        <v>100</v>
      </c>
      <c r="P2156">
        <f t="shared" si="199"/>
        <v>76.92</v>
      </c>
      <c r="Q2156" t="s">
        <v>8312</v>
      </c>
      <c r="R2156" t="s">
        <v>8313</v>
      </c>
      <c r="S2156" s="14">
        <f t="shared" si="200"/>
        <v>42082.580092592587</v>
      </c>
      <c r="T2156" s="14">
        <f t="shared" si="201"/>
        <v>42112.580092592587</v>
      </c>
      <c r="U2156">
        <f t="shared" si="202"/>
        <v>30</v>
      </c>
      <c r="V2156">
        <f t="shared" si="203"/>
        <v>2015</v>
      </c>
    </row>
    <row r="2157" spans="1:22" ht="60" x14ac:dyDescent="0.25">
      <c r="A2157">
        <v>2821</v>
      </c>
      <c r="B2157" s="3" t="s">
        <v>2821</v>
      </c>
      <c r="C2157" s="3" t="s">
        <v>6931</v>
      </c>
      <c r="D2157" s="6">
        <v>1000</v>
      </c>
      <c r="E2157" s="8">
        <v>1000</v>
      </c>
      <c r="F2157" t="s">
        <v>8218</v>
      </c>
      <c r="G2157" t="s">
        <v>8224</v>
      </c>
      <c r="H2157" t="s">
        <v>8246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t="s">
        <v>8269</v>
      </c>
      <c r="O2157">
        <f t="shared" si="198"/>
        <v>100</v>
      </c>
      <c r="P2157">
        <f t="shared" si="199"/>
        <v>28.57</v>
      </c>
      <c r="Q2157" t="s">
        <v>8315</v>
      </c>
      <c r="R2157" t="s">
        <v>8316</v>
      </c>
      <c r="S2157" s="14">
        <f t="shared" si="200"/>
        <v>41875.922858796301</v>
      </c>
      <c r="T2157" s="14">
        <f t="shared" si="201"/>
        <v>41905.922858796301</v>
      </c>
      <c r="U2157">
        <f t="shared" si="202"/>
        <v>30</v>
      </c>
      <c r="V2157">
        <f t="shared" si="203"/>
        <v>2014</v>
      </c>
    </row>
    <row r="2158" spans="1:22" ht="30" x14ac:dyDescent="0.25">
      <c r="A2158">
        <v>2928</v>
      </c>
      <c r="B2158" s="3" t="s">
        <v>2928</v>
      </c>
      <c r="C2158" s="3" t="s">
        <v>7038</v>
      </c>
      <c r="D2158" s="6">
        <v>1000</v>
      </c>
      <c r="E2158" s="8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8303</v>
      </c>
      <c r="O2158">
        <f t="shared" si="198"/>
        <v>100</v>
      </c>
      <c r="P2158">
        <f t="shared" si="199"/>
        <v>41.67</v>
      </c>
      <c r="Q2158" t="s">
        <v>8315</v>
      </c>
      <c r="R2158" t="s">
        <v>8336</v>
      </c>
      <c r="S2158" s="14">
        <f t="shared" si="200"/>
        <v>42403.998217592598</v>
      </c>
      <c r="T2158" s="14">
        <f t="shared" si="201"/>
        <v>42433.998217592598</v>
      </c>
      <c r="U2158">
        <f t="shared" si="202"/>
        <v>30</v>
      </c>
      <c r="V2158">
        <f t="shared" si="203"/>
        <v>2016</v>
      </c>
    </row>
    <row r="2159" spans="1:22" ht="60" x14ac:dyDescent="0.25">
      <c r="A2159">
        <v>2988</v>
      </c>
      <c r="B2159" s="3" t="s">
        <v>2988</v>
      </c>
      <c r="C2159" s="3" t="s">
        <v>7098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8301</v>
      </c>
      <c r="O2159">
        <f t="shared" si="198"/>
        <v>100</v>
      </c>
      <c r="P2159">
        <f t="shared" si="199"/>
        <v>35.71</v>
      </c>
      <c r="Q2159" t="s">
        <v>8315</v>
      </c>
      <c r="R2159" t="s">
        <v>8328</v>
      </c>
      <c r="S2159" s="14">
        <f t="shared" si="200"/>
        <v>42511.362048611118</v>
      </c>
      <c r="T2159" s="14">
        <f t="shared" si="201"/>
        <v>42541.362048611118</v>
      </c>
      <c r="U2159">
        <f t="shared" si="202"/>
        <v>30</v>
      </c>
      <c r="V2159">
        <f t="shared" si="203"/>
        <v>2016</v>
      </c>
    </row>
    <row r="2160" spans="1:22" ht="60" x14ac:dyDescent="0.25">
      <c r="A2160">
        <v>3185</v>
      </c>
      <c r="B2160" s="3" t="s">
        <v>3185</v>
      </c>
      <c r="C2160" s="3" t="s">
        <v>7295</v>
      </c>
      <c r="D2160" s="6">
        <v>1000</v>
      </c>
      <c r="E2160" s="8">
        <v>1000</v>
      </c>
      <c r="F2160" t="s">
        <v>8218</v>
      </c>
      <c r="G2160" t="s">
        <v>8224</v>
      </c>
      <c r="H2160" t="s">
        <v>8246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t="s">
        <v>8269</v>
      </c>
      <c r="O2160">
        <f t="shared" si="198"/>
        <v>100</v>
      </c>
      <c r="P2160">
        <f t="shared" si="199"/>
        <v>41.67</v>
      </c>
      <c r="Q2160" t="s">
        <v>8315</v>
      </c>
      <c r="R2160" t="s">
        <v>8316</v>
      </c>
      <c r="S2160" s="14">
        <f t="shared" si="200"/>
        <v>41829.977326388893</v>
      </c>
      <c r="T2160" s="14">
        <f t="shared" si="201"/>
        <v>41836.977326388893</v>
      </c>
      <c r="U2160">
        <f t="shared" si="202"/>
        <v>7</v>
      </c>
      <c r="V2160">
        <f t="shared" si="203"/>
        <v>2014</v>
      </c>
    </row>
    <row r="2161" spans="1:22" ht="60" x14ac:dyDescent="0.25">
      <c r="A2161">
        <v>3504</v>
      </c>
      <c r="B2161" s="3" t="s">
        <v>3503</v>
      </c>
      <c r="C2161" s="3" t="s">
        <v>7614</v>
      </c>
      <c r="D2161" s="6">
        <v>1000</v>
      </c>
      <c r="E2161" s="8">
        <v>1000</v>
      </c>
      <c r="F2161" t="s">
        <v>8218</v>
      </c>
      <c r="G2161" t="s">
        <v>8223</v>
      </c>
      <c r="H2161" t="s">
        <v>8245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t="s">
        <v>8269</v>
      </c>
      <c r="O2161">
        <f t="shared" si="198"/>
        <v>100</v>
      </c>
      <c r="P2161">
        <f t="shared" si="199"/>
        <v>125</v>
      </c>
      <c r="Q2161" t="s">
        <v>8315</v>
      </c>
      <c r="R2161" t="s">
        <v>8316</v>
      </c>
      <c r="S2161" s="14">
        <f t="shared" si="200"/>
        <v>42297.748738425929</v>
      </c>
      <c r="T2161" s="14">
        <f t="shared" si="201"/>
        <v>42327.790405092594</v>
      </c>
      <c r="U2161">
        <f t="shared" si="202"/>
        <v>31</v>
      </c>
      <c r="V2161">
        <f t="shared" si="203"/>
        <v>2015</v>
      </c>
    </row>
    <row r="2162" spans="1:22" ht="60" x14ac:dyDescent="0.25">
      <c r="A2162">
        <v>3512</v>
      </c>
      <c r="B2162" s="3" t="s">
        <v>3511</v>
      </c>
      <c r="C2162" s="3" t="s">
        <v>7622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t="s">
        <v>8269</v>
      </c>
      <c r="O2162">
        <f t="shared" si="198"/>
        <v>100</v>
      </c>
      <c r="P2162">
        <f t="shared" si="199"/>
        <v>58.82</v>
      </c>
      <c r="Q2162" t="s">
        <v>8315</v>
      </c>
      <c r="R2162" t="s">
        <v>8316</v>
      </c>
      <c r="S2162" s="14">
        <f t="shared" si="200"/>
        <v>42057.536944444444</v>
      </c>
      <c r="T2162" s="14">
        <f t="shared" si="201"/>
        <v>42117.49527777778</v>
      </c>
      <c r="U2162">
        <f t="shared" si="202"/>
        <v>60</v>
      </c>
      <c r="V2162">
        <f t="shared" si="203"/>
        <v>2015</v>
      </c>
    </row>
    <row r="2163" spans="1:22" ht="45" x14ac:dyDescent="0.25">
      <c r="A2163">
        <v>3808</v>
      </c>
      <c r="B2163" s="3" t="s">
        <v>3805</v>
      </c>
      <c r="C2163" s="3" t="s">
        <v>7918</v>
      </c>
      <c r="D2163" s="6">
        <v>1000</v>
      </c>
      <c r="E2163" s="8">
        <v>1000</v>
      </c>
      <c r="F2163" t="s">
        <v>8218</v>
      </c>
      <c r="G2163" t="s">
        <v>8224</v>
      </c>
      <c r="H2163" t="s">
        <v>8246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t="s">
        <v>8269</v>
      </c>
      <c r="O2163">
        <f t="shared" si="198"/>
        <v>100</v>
      </c>
      <c r="P2163">
        <f t="shared" si="199"/>
        <v>41.67</v>
      </c>
      <c r="Q2163" t="s">
        <v>8315</v>
      </c>
      <c r="R2163" t="s">
        <v>8316</v>
      </c>
      <c r="S2163" s="14">
        <f t="shared" si="200"/>
        <v>42059.453923611116</v>
      </c>
      <c r="T2163" s="14">
        <f t="shared" si="201"/>
        <v>42119.412256944444</v>
      </c>
      <c r="U2163">
        <f t="shared" si="202"/>
        <v>60</v>
      </c>
      <c r="V2163">
        <f t="shared" si="203"/>
        <v>2015</v>
      </c>
    </row>
    <row r="2164" spans="1:22" ht="60" x14ac:dyDescent="0.25">
      <c r="A2164">
        <v>73</v>
      </c>
      <c r="B2164" s="3" t="s">
        <v>75</v>
      </c>
      <c r="C2164" s="3" t="s">
        <v>4184</v>
      </c>
      <c r="D2164" s="6">
        <v>900</v>
      </c>
      <c r="E2164" s="8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8264</v>
      </c>
      <c r="O2164">
        <f t="shared" si="198"/>
        <v>100</v>
      </c>
      <c r="P2164">
        <f t="shared" si="199"/>
        <v>50</v>
      </c>
      <c r="Q2164" t="s">
        <v>8318</v>
      </c>
      <c r="R2164" t="s">
        <v>8319</v>
      </c>
      <c r="S2164" s="14">
        <f t="shared" si="200"/>
        <v>40587.75675925926</v>
      </c>
      <c r="T2164" s="14">
        <f t="shared" si="201"/>
        <v>40666.165972222225</v>
      </c>
      <c r="U2164">
        <f t="shared" si="202"/>
        <v>79</v>
      </c>
      <c r="V2164">
        <f t="shared" si="203"/>
        <v>2011</v>
      </c>
    </row>
    <row r="2165" spans="1:22" ht="60" x14ac:dyDescent="0.25">
      <c r="A2165">
        <v>2837</v>
      </c>
      <c r="B2165" s="3" t="s">
        <v>2837</v>
      </c>
      <c r="C2165" s="3" t="s">
        <v>6947</v>
      </c>
      <c r="D2165" s="6">
        <v>850</v>
      </c>
      <c r="E2165" s="8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8269</v>
      </c>
      <c r="O2165">
        <f t="shared" si="198"/>
        <v>100</v>
      </c>
      <c r="P2165">
        <f t="shared" si="199"/>
        <v>40.479999999999997</v>
      </c>
      <c r="Q2165" t="s">
        <v>8315</v>
      </c>
      <c r="R2165" t="s">
        <v>8316</v>
      </c>
      <c r="S2165" s="14">
        <f t="shared" si="200"/>
        <v>42307.908379629633</v>
      </c>
      <c r="T2165" s="14">
        <f t="shared" si="201"/>
        <v>42347.950046296297</v>
      </c>
      <c r="U2165">
        <f t="shared" si="202"/>
        <v>41</v>
      </c>
      <c r="V2165">
        <f t="shared" si="203"/>
        <v>2015</v>
      </c>
    </row>
    <row r="2166" spans="1:22" ht="60" x14ac:dyDescent="0.25">
      <c r="A2166">
        <v>3608</v>
      </c>
      <c r="B2166" s="3" t="s">
        <v>3607</v>
      </c>
      <c r="C2166" s="3" t="s">
        <v>7718</v>
      </c>
      <c r="D2166" s="6">
        <v>800</v>
      </c>
      <c r="E2166" s="8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8269</v>
      </c>
      <c r="O2166">
        <f t="shared" si="198"/>
        <v>100</v>
      </c>
      <c r="P2166">
        <f t="shared" si="199"/>
        <v>29.63</v>
      </c>
      <c r="Q2166" t="s">
        <v>8315</v>
      </c>
      <c r="R2166" t="s">
        <v>8316</v>
      </c>
      <c r="S2166" s="14">
        <f t="shared" si="200"/>
        <v>42506.709375000006</v>
      </c>
      <c r="T2166" s="14">
        <f t="shared" si="201"/>
        <v>42538.583333333328</v>
      </c>
      <c r="U2166">
        <f t="shared" si="202"/>
        <v>32</v>
      </c>
      <c r="V2166">
        <f t="shared" si="203"/>
        <v>2016</v>
      </c>
    </row>
    <row r="2167" spans="1:22" ht="60" x14ac:dyDescent="0.25">
      <c r="A2167">
        <v>3552</v>
      </c>
      <c r="B2167" s="3" t="s">
        <v>3551</v>
      </c>
      <c r="C2167" s="3" t="s">
        <v>7662</v>
      </c>
      <c r="D2167" s="6">
        <v>773</v>
      </c>
      <c r="E2167" s="8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8269</v>
      </c>
      <c r="O2167">
        <f t="shared" si="198"/>
        <v>100</v>
      </c>
      <c r="P2167">
        <f t="shared" si="199"/>
        <v>38.65</v>
      </c>
      <c r="Q2167" t="s">
        <v>8315</v>
      </c>
      <c r="R2167" t="s">
        <v>8316</v>
      </c>
      <c r="S2167" s="14">
        <f t="shared" si="200"/>
        <v>41788.587083333332</v>
      </c>
      <c r="T2167" s="14">
        <f t="shared" si="201"/>
        <v>41818.587083333332</v>
      </c>
      <c r="U2167">
        <f t="shared" si="202"/>
        <v>30</v>
      </c>
      <c r="V2167">
        <f t="shared" si="203"/>
        <v>2014</v>
      </c>
    </row>
    <row r="2168" spans="1:22" ht="45" x14ac:dyDescent="0.25">
      <c r="A2168">
        <v>782</v>
      </c>
      <c r="B2168" s="3" t="s">
        <v>783</v>
      </c>
      <c r="C2168" s="3" t="s">
        <v>4892</v>
      </c>
      <c r="D2168" s="6">
        <v>700</v>
      </c>
      <c r="E2168" s="8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8274</v>
      </c>
      <c r="O2168">
        <f t="shared" si="198"/>
        <v>100</v>
      </c>
      <c r="P2168">
        <f t="shared" si="199"/>
        <v>50</v>
      </c>
      <c r="Q2168" t="s">
        <v>8312</v>
      </c>
      <c r="R2168" t="s">
        <v>8313</v>
      </c>
      <c r="S2168" s="14">
        <f t="shared" si="200"/>
        <v>41116.758125</v>
      </c>
      <c r="T2168" s="14">
        <f t="shared" si="201"/>
        <v>41146.758125</v>
      </c>
      <c r="U2168">
        <f t="shared" si="202"/>
        <v>30</v>
      </c>
      <c r="V2168">
        <f t="shared" si="203"/>
        <v>2012</v>
      </c>
    </row>
    <row r="2169" spans="1:22" ht="60" x14ac:dyDescent="0.25">
      <c r="A2169">
        <v>386</v>
      </c>
      <c r="B2169" s="3" t="s">
        <v>387</v>
      </c>
      <c r="C2169" s="3" t="s">
        <v>4496</v>
      </c>
      <c r="D2169" s="6">
        <v>600</v>
      </c>
      <c r="E2169" s="8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8267</v>
      </c>
      <c r="O2169">
        <f t="shared" si="198"/>
        <v>100</v>
      </c>
      <c r="P2169">
        <f t="shared" si="199"/>
        <v>46.23</v>
      </c>
      <c r="Q2169" t="s">
        <v>8318</v>
      </c>
      <c r="R2169" t="s">
        <v>8330</v>
      </c>
      <c r="S2169" s="14">
        <f t="shared" si="200"/>
        <v>42211.951284722221</v>
      </c>
      <c r="T2169" s="14">
        <f t="shared" si="201"/>
        <v>42226.951284722221</v>
      </c>
      <c r="U2169">
        <f t="shared" si="202"/>
        <v>15</v>
      </c>
      <c r="V2169">
        <f t="shared" si="203"/>
        <v>2015</v>
      </c>
    </row>
    <row r="2170" spans="1:22" ht="45" x14ac:dyDescent="0.25">
      <c r="A2170">
        <v>50</v>
      </c>
      <c r="B2170" s="3" t="s">
        <v>52</v>
      </c>
      <c r="C2170" s="3" t="s">
        <v>4161</v>
      </c>
      <c r="D2170" s="6">
        <v>600</v>
      </c>
      <c r="E2170" s="8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8263</v>
      </c>
      <c r="O2170">
        <f t="shared" si="198"/>
        <v>100</v>
      </c>
      <c r="P2170">
        <f t="shared" si="199"/>
        <v>27.27</v>
      </c>
      <c r="Q2170" t="s">
        <v>8318</v>
      </c>
      <c r="R2170" t="s">
        <v>8332</v>
      </c>
      <c r="S2170" s="14">
        <f t="shared" si="200"/>
        <v>41995.752986111111</v>
      </c>
      <c r="T2170" s="14">
        <f t="shared" si="201"/>
        <v>42034.708333333328</v>
      </c>
      <c r="U2170">
        <f t="shared" si="202"/>
        <v>39</v>
      </c>
      <c r="V2170">
        <f t="shared" si="203"/>
        <v>2014</v>
      </c>
    </row>
    <row r="2171" spans="1:22" ht="30" x14ac:dyDescent="0.25">
      <c r="A2171">
        <v>90</v>
      </c>
      <c r="B2171" s="3" t="s">
        <v>92</v>
      </c>
      <c r="C2171" s="3" t="s">
        <v>4201</v>
      </c>
      <c r="D2171" s="6">
        <v>500</v>
      </c>
      <c r="E2171" s="8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8264</v>
      </c>
      <c r="O2171">
        <f t="shared" si="198"/>
        <v>100</v>
      </c>
      <c r="P2171">
        <f t="shared" si="199"/>
        <v>31.38</v>
      </c>
      <c r="Q2171" t="s">
        <v>8318</v>
      </c>
      <c r="R2171" t="s">
        <v>8319</v>
      </c>
      <c r="S2171" s="14">
        <f t="shared" si="200"/>
        <v>40706.297442129631</v>
      </c>
      <c r="T2171" s="14">
        <f t="shared" si="201"/>
        <v>40736.297442129631</v>
      </c>
      <c r="U2171">
        <f t="shared" si="202"/>
        <v>30</v>
      </c>
      <c r="V2171">
        <f t="shared" si="203"/>
        <v>2011</v>
      </c>
    </row>
    <row r="2172" spans="1:22" ht="60" x14ac:dyDescent="0.25">
      <c r="A2172">
        <v>3829</v>
      </c>
      <c r="B2172" s="3" t="s">
        <v>3826</v>
      </c>
      <c r="C2172" s="3" t="s">
        <v>7938</v>
      </c>
      <c r="D2172" s="6">
        <v>500</v>
      </c>
      <c r="E2172" s="8">
        <v>501</v>
      </c>
      <c r="F2172" t="s">
        <v>8218</v>
      </c>
      <c r="G2172" t="s">
        <v>8223</v>
      </c>
      <c r="H2172" t="s">
        <v>8245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t="s">
        <v>8269</v>
      </c>
      <c r="O2172">
        <f t="shared" si="198"/>
        <v>100</v>
      </c>
      <c r="P2172">
        <f t="shared" si="199"/>
        <v>62.63</v>
      </c>
      <c r="Q2172" t="s">
        <v>8315</v>
      </c>
      <c r="R2172" t="s">
        <v>8316</v>
      </c>
      <c r="S2172" s="14">
        <f t="shared" si="200"/>
        <v>42593.865405092598</v>
      </c>
      <c r="T2172" s="14">
        <f t="shared" si="201"/>
        <v>42613.865405092598</v>
      </c>
      <c r="U2172">
        <f t="shared" si="202"/>
        <v>20</v>
      </c>
      <c r="V2172">
        <f t="shared" si="203"/>
        <v>2016</v>
      </c>
    </row>
    <row r="2173" spans="1:22" ht="45" x14ac:dyDescent="0.25">
      <c r="A2173">
        <v>84</v>
      </c>
      <c r="B2173" s="3" t="s">
        <v>86</v>
      </c>
      <c r="C2173" s="3" t="s">
        <v>4195</v>
      </c>
      <c r="D2173" s="6">
        <v>500</v>
      </c>
      <c r="E2173" s="8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8264</v>
      </c>
      <c r="O2173">
        <f t="shared" si="198"/>
        <v>100</v>
      </c>
      <c r="P2173">
        <f t="shared" si="199"/>
        <v>71.430000000000007</v>
      </c>
      <c r="Q2173" t="s">
        <v>8318</v>
      </c>
      <c r="R2173" t="s">
        <v>8319</v>
      </c>
      <c r="S2173" s="14">
        <f t="shared" si="200"/>
        <v>40648.757939814815</v>
      </c>
      <c r="T2173" s="14">
        <f t="shared" si="201"/>
        <v>40678.757939814815</v>
      </c>
      <c r="U2173">
        <f t="shared" si="202"/>
        <v>30</v>
      </c>
      <c r="V2173">
        <f t="shared" si="203"/>
        <v>2011</v>
      </c>
    </row>
    <row r="2174" spans="1:22" ht="45" x14ac:dyDescent="0.25">
      <c r="A2174">
        <v>139</v>
      </c>
      <c r="B2174" s="3" t="s">
        <v>141</v>
      </c>
      <c r="C2174" s="3" t="s">
        <v>4249</v>
      </c>
      <c r="D2174" s="6">
        <v>500</v>
      </c>
      <c r="E2174" s="8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8265</v>
      </c>
      <c r="O2174">
        <f t="shared" si="198"/>
        <v>100</v>
      </c>
      <c r="P2174">
        <f t="shared" si="199"/>
        <v>500</v>
      </c>
      <c r="Q2174" t="s">
        <v>8318</v>
      </c>
      <c r="R2174" t="s">
        <v>8338</v>
      </c>
      <c r="S2174" s="14">
        <f t="shared" si="200"/>
        <v>42187.920972222222</v>
      </c>
      <c r="T2174" s="14">
        <f t="shared" si="201"/>
        <v>42197.920972222222</v>
      </c>
      <c r="U2174">
        <f t="shared" si="202"/>
        <v>10</v>
      </c>
      <c r="V2174">
        <f t="shared" si="203"/>
        <v>2015</v>
      </c>
    </row>
    <row r="2175" spans="1:22" ht="60" x14ac:dyDescent="0.25">
      <c r="A2175">
        <v>2922</v>
      </c>
      <c r="B2175" s="3" t="s">
        <v>2922</v>
      </c>
      <c r="C2175" s="3" t="s">
        <v>7032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8303</v>
      </c>
      <c r="O2175">
        <f t="shared" si="198"/>
        <v>100</v>
      </c>
      <c r="P2175">
        <f t="shared" si="199"/>
        <v>83.33</v>
      </c>
      <c r="Q2175" t="s">
        <v>8315</v>
      </c>
      <c r="R2175" t="s">
        <v>8336</v>
      </c>
      <c r="S2175" s="14">
        <f t="shared" si="200"/>
        <v>42097.874155092592</v>
      </c>
      <c r="T2175" s="14">
        <f t="shared" si="201"/>
        <v>42142.874155092592</v>
      </c>
      <c r="U2175">
        <f t="shared" si="202"/>
        <v>45</v>
      </c>
      <c r="V2175">
        <f t="shared" si="203"/>
        <v>2015</v>
      </c>
    </row>
    <row r="2176" spans="1:22" ht="60" x14ac:dyDescent="0.25">
      <c r="A2176">
        <v>3000</v>
      </c>
      <c r="B2176" s="3" t="s">
        <v>3000</v>
      </c>
      <c r="C2176" s="3" t="s">
        <v>7110</v>
      </c>
      <c r="D2176" s="6">
        <v>500</v>
      </c>
      <c r="E2176" s="8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8301</v>
      </c>
      <c r="O2176">
        <f t="shared" si="198"/>
        <v>100</v>
      </c>
      <c r="P2176">
        <f t="shared" si="199"/>
        <v>62.5</v>
      </c>
      <c r="Q2176" t="s">
        <v>8315</v>
      </c>
      <c r="R2176" t="s">
        <v>8328</v>
      </c>
      <c r="S2176" s="14">
        <f t="shared" si="200"/>
        <v>42752.827199074076</v>
      </c>
      <c r="T2176" s="14">
        <f t="shared" si="201"/>
        <v>42766.75</v>
      </c>
      <c r="U2176">
        <f t="shared" si="202"/>
        <v>14</v>
      </c>
      <c r="V2176">
        <f t="shared" si="203"/>
        <v>2017</v>
      </c>
    </row>
    <row r="2177" spans="1:22" ht="60" x14ac:dyDescent="0.25">
      <c r="A2177">
        <v>3392</v>
      </c>
      <c r="B2177" s="3" t="s">
        <v>3391</v>
      </c>
      <c r="C2177" s="3" t="s">
        <v>7502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8269</v>
      </c>
      <c r="O2177">
        <f t="shared" si="198"/>
        <v>100</v>
      </c>
      <c r="P2177">
        <f t="shared" si="199"/>
        <v>41.67</v>
      </c>
      <c r="Q2177" t="s">
        <v>8315</v>
      </c>
      <c r="R2177" t="s">
        <v>8316</v>
      </c>
      <c r="S2177" s="14">
        <f t="shared" si="200"/>
        <v>42446.845543981486</v>
      </c>
      <c r="T2177" s="14">
        <f t="shared" si="201"/>
        <v>42496.845543981486</v>
      </c>
      <c r="U2177">
        <f t="shared" si="202"/>
        <v>50</v>
      </c>
      <c r="V2177">
        <f t="shared" si="203"/>
        <v>2016</v>
      </c>
    </row>
    <row r="2178" spans="1:22" ht="30" x14ac:dyDescent="0.25">
      <c r="A2178">
        <v>3572</v>
      </c>
      <c r="B2178" s="3" t="s">
        <v>3571</v>
      </c>
      <c r="C2178" s="3" t="s">
        <v>7682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204">ROUND(E2178/D2178*100,0)</f>
        <v>100</v>
      </c>
      <c r="P2178">
        <f t="shared" si="199"/>
        <v>55.56</v>
      </c>
      <c r="Q2178" t="s">
        <v>8315</v>
      </c>
      <c r="R2178" t="s">
        <v>8316</v>
      </c>
      <c r="S2178" s="14">
        <f t="shared" si="200"/>
        <v>42146.570393518516</v>
      </c>
      <c r="T2178" s="14">
        <f t="shared" si="201"/>
        <v>42176.570393518516</v>
      </c>
      <c r="U2178">
        <f t="shared" si="202"/>
        <v>30</v>
      </c>
      <c r="V2178">
        <f t="shared" si="203"/>
        <v>2015</v>
      </c>
    </row>
    <row r="2179" spans="1:22" ht="60" x14ac:dyDescent="0.25">
      <c r="A2179">
        <v>3579</v>
      </c>
      <c r="B2179" s="3" t="s">
        <v>3578</v>
      </c>
      <c r="C2179" s="3" t="s">
        <v>7689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t="s">
        <v>8269</v>
      </c>
      <c r="O2179">
        <f t="shared" si="204"/>
        <v>100</v>
      </c>
      <c r="P2179">
        <f t="shared" ref="P2179:P2242" si="205">IFERROR(ROUND(E2179/L2179,2),0)</f>
        <v>35.71</v>
      </c>
      <c r="Q2179" t="s">
        <v>8315</v>
      </c>
      <c r="R2179" t="s">
        <v>8316</v>
      </c>
      <c r="S2179" s="14">
        <f t="shared" ref="S2179:S2242" si="206">+(((J2179/60)/60)/24)+DATE(1970,1,1)</f>
        <v>42430.762222222227</v>
      </c>
      <c r="T2179" s="14">
        <f t="shared" ref="T2179:T2242" si="207">+(((I2179/60)/60)/24)+DATE(1970,1,1)</f>
        <v>42460.720555555556</v>
      </c>
      <c r="U2179">
        <f t="shared" ref="U2179:U2242" si="208">CEILING(T2179-S2179,1)</f>
        <v>30</v>
      </c>
      <c r="V2179">
        <f t="shared" ref="V2179:V2242" si="209">YEAR(S2179)</f>
        <v>2016</v>
      </c>
    </row>
    <row r="2180" spans="1:22" ht="60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204"/>
        <v>100</v>
      </c>
      <c r="P2180">
        <f t="shared" si="205"/>
        <v>29.41</v>
      </c>
      <c r="Q2180" t="s">
        <v>8315</v>
      </c>
      <c r="R2180" t="s">
        <v>8316</v>
      </c>
      <c r="S2180" s="14">
        <f t="shared" si="206"/>
        <v>42381.478981481487</v>
      </c>
      <c r="T2180" s="14">
        <f t="shared" si="207"/>
        <v>42402.478981481487</v>
      </c>
      <c r="U2180">
        <f t="shared" si="208"/>
        <v>21</v>
      </c>
      <c r="V2180">
        <f t="shared" si="209"/>
        <v>2016</v>
      </c>
    </row>
    <row r="2181" spans="1:22" ht="60" x14ac:dyDescent="0.25">
      <c r="A2181">
        <v>3761</v>
      </c>
      <c r="B2181" s="3" t="s">
        <v>3758</v>
      </c>
      <c r="C2181" s="3" t="s">
        <v>7871</v>
      </c>
      <c r="D2181" s="6">
        <v>500</v>
      </c>
      <c r="E2181" s="8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8303</v>
      </c>
      <c r="O2181">
        <f t="shared" si="204"/>
        <v>100</v>
      </c>
      <c r="P2181">
        <f t="shared" si="205"/>
        <v>166.67</v>
      </c>
      <c r="Q2181" t="s">
        <v>8315</v>
      </c>
      <c r="R2181" t="s">
        <v>8336</v>
      </c>
      <c r="S2181" s="14">
        <f t="shared" si="206"/>
        <v>42173.466863425929</v>
      </c>
      <c r="T2181" s="14">
        <f t="shared" si="207"/>
        <v>42226.958333333328</v>
      </c>
      <c r="U2181">
        <f t="shared" si="208"/>
        <v>54</v>
      </c>
      <c r="V2181">
        <f t="shared" si="209"/>
        <v>2015</v>
      </c>
    </row>
    <row r="2182" spans="1:22" ht="60" x14ac:dyDescent="0.25">
      <c r="A2182">
        <v>3494</v>
      </c>
      <c r="B2182" s="3" t="s">
        <v>3493</v>
      </c>
      <c r="C2182" s="3" t="s">
        <v>7604</v>
      </c>
      <c r="D2182" s="6">
        <v>400</v>
      </c>
      <c r="E2182" s="8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8269</v>
      </c>
      <c r="O2182">
        <f t="shared" si="204"/>
        <v>100</v>
      </c>
      <c r="P2182">
        <f t="shared" si="205"/>
        <v>30.77</v>
      </c>
      <c r="Q2182" t="s">
        <v>8315</v>
      </c>
      <c r="R2182" t="s">
        <v>8316</v>
      </c>
      <c r="S2182" s="14">
        <f t="shared" si="206"/>
        <v>42689.214988425927</v>
      </c>
      <c r="T2182" s="14">
        <f t="shared" si="207"/>
        <v>42700.25</v>
      </c>
      <c r="U2182">
        <f t="shared" si="208"/>
        <v>12</v>
      </c>
      <c r="V2182">
        <f t="shared" si="209"/>
        <v>2016</v>
      </c>
    </row>
    <row r="2183" spans="1:22" ht="45" x14ac:dyDescent="0.25">
      <c r="A2183">
        <v>3787</v>
      </c>
      <c r="B2183" s="3" t="s">
        <v>3784</v>
      </c>
      <c r="C2183" s="3" t="s">
        <v>7897</v>
      </c>
      <c r="D2183" s="6">
        <v>350</v>
      </c>
      <c r="E2183" s="8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8303</v>
      </c>
      <c r="O2183">
        <f t="shared" si="204"/>
        <v>100</v>
      </c>
      <c r="P2183">
        <f t="shared" si="205"/>
        <v>35.1</v>
      </c>
      <c r="Q2183" t="s">
        <v>8315</v>
      </c>
      <c r="R2183" t="s">
        <v>8336</v>
      </c>
      <c r="S2183" s="14">
        <f t="shared" si="206"/>
        <v>42167.534791666665</v>
      </c>
      <c r="T2183" s="14">
        <f t="shared" si="207"/>
        <v>42196.165972222225</v>
      </c>
      <c r="U2183">
        <f t="shared" si="208"/>
        <v>29</v>
      </c>
      <c r="V2183">
        <f t="shared" si="209"/>
        <v>2015</v>
      </c>
    </row>
    <row r="2184" spans="1:22" ht="45" x14ac:dyDescent="0.25">
      <c r="A2184">
        <v>1849</v>
      </c>
      <c r="B2184" s="3" t="s">
        <v>1850</v>
      </c>
      <c r="C2184" s="3" t="s">
        <v>5959</v>
      </c>
      <c r="D2184" s="6">
        <v>300</v>
      </c>
      <c r="E2184" s="8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8274</v>
      </c>
      <c r="O2184">
        <f t="shared" si="204"/>
        <v>100</v>
      </c>
      <c r="P2184">
        <f t="shared" si="205"/>
        <v>37.630000000000003</v>
      </c>
      <c r="Q2184" t="s">
        <v>8312</v>
      </c>
      <c r="R2184" t="s">
        <v>8313</v>
      </c>
      <c r="S2184" s="14">
        <f t="shared" si="206"/>
        <v>41169.845590277779</v>
      </c>
      <c r="T2184" s="14">
        <f t="shared" si="207"/>
        <v>41199.845590277779</v>
      </c>
      <c r="U2184">
        <f t="shared" si="208"/>
        <v>30</v>
      </c>
      <c r="V2184">
        <f t="shared" si="209"/>
        <v>2012</v>
      </c>
    </row>
    <row r="2185" spans="1:22" ht="45" x14ac:dyDescent="0.25">
      <c r="A2185">
        <v>848</v>
      </c>
      <c r="B2185" s="3" t="s">
        <v>849</v>
      </c>
      <c r="C2185" s="3" t="s">
        <v>4958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8275</v>
      </c>
      <c r="O2185">
        <f t="shared" si="204"/>
        <v>100</v>
      </c>
      <c r="P2185">
        <f t="shared" si="205"/>
        <v>18.75</v>
      </c>
      <c r="Q2185" t="s">
        <v>8312</v>
      </c>
      <c r="R2185" t="s">
        <v>8333</v>
      </c>
      <c r="S2185" s="14">
        <f t="shared" si="206"/>
        <v>42078.792048611111</v>
      </c>
      <c r="T2185" s="14">
        <f t="shared" si="207"/>
        <v>42108.792048611111</v>
      </c>
      <c r="U2185">
        <f t="shared" si="208"/>
        <v>30</v>
      </c>
      <c r="V2185">
        <f t="shared" si="209"/>
        <v>2015</v>
      </c>
    </row>
    <row r="2186" spans="1:22" ht="45" x14ac:dyDescent="0.25">
      <c r="A2186">
        <v>853</v>
      </c>
      <c r="B2186" s="3" t="s">
        <v>854</v>
      </c>
      <c r="C2186" s="3" t="s">
        <v>4963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8275</v>
      </c>
      <c r="O2186">
        <f t="shared" si="204"/>
        <v>100</v>
      </c>
      <c r="P2186">
        <f t="shared" si="205"/>
        <v>30</v>
      </c>
      <c r="Q2186" t="s">
        <v>8312</v>
      </c>
      <c r="R2186" t="s">
        <v>8333</v>
      </c>
      <c r="S2186" s="14">
        <f t="shared" si="206"/>
        <v>42021.832280092596</v>
      </c>
      <c r="T2186" s="14">
        <f t="shared" si="207"/>
        <v>42051.832280092596</v>
      </c>
      <c r="U2186">
        <f t="shared" si="208"/>
        <v>30</v>
      </c>
      <c r="V2186">
        <f t="shared" si="209"/>
        <v>2015</v>
      </c>
    </row>
    <row r="2187" spans="1:22" ht="30" x14ac:dyDescent="0.25">
      <c r="A2187">
        <v>1822</v>
      </c>
      <c r="B2187" s="3" t="s">
        <v>1823</v>
      </c>
      <c r="C2187" s="3" t="s">
        <v>5932</v>
      </c>
      <c r="D2187" s="6">
        <v>300</v>
      </c>
      <c r="E2187" s="8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8274</v>
      </c>
      <c r="O2187">
        <f t="shared" si="204"/>
        <v>100</v>
      </c>
      <c r="P2187">
        <f t="shared" si="205"/>
        <v>27.27</v>
      </c>
      <c r="Q2187" t="s">
        <v>8312</v>
      </c>
      <c r="R2187" t="s">
        <v>8313</v>
      </c>
      <c r="S2187" s="14">
        <f t="shared" si="206"/>
        <v>41634.797013888885</v>
      </c>
      <c r="T2187" s="14">
        <f t="shared" si="207"/>
        <v>41670.792361111111</v>
      </c>
      <c r="U2187">
        <f t="shared" si="208"/>
        <v>36</v>
      </c>
      <c r="V2187">
        <f t="shared" si="209"/>
        <v>2013</v>
      </c>
    </row>
    <row r="2188" spans="1:22" ht="45" x14ac:dyDescent="0.25">
      <c r="A2188">
        <v>2112</v>
      </c>
      <c r="B2188" s="3" t="s">
        <v>2113</v>
      </c>
      <c r="C2188" s="3" t="s">
        <v>6222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8277</v>
      </c>
      <c r="O2188">
        <f t="shared" si="204"/>
        <v>100</v>
      </c>
      <c r="P2188">
        <f t="shared" si="205"/>
        <v>27.27</v>
      </c>
      <c r="Q2188" t="s">
        <v>8312</v>
      </c>
      <c r="R2188" t="s">
        <v>8329</v>
      </c>
      <c r="S2188" s="14">
        <f t="shared" si="206"/>
        <v>41365.928159722222</v>
      </c>
      <c r="T2188" s="14">
        <f t="shared" si="207"/>
        <v>41379.928159722222</v>
      </c>
      <c r="U2188">
        <f t="shared" si="208"/>
        <v>14</v>
      </c>
      <c r="V2188">
        <f t="shared" si="209"/>
        <v>2013</v>
      </c>
    </row>
    <row r="2189" spans="1:22" ht="45" x14ac:dyDescent="0.25">
      <c r="A2189">
        <v>2923</v>
      </c>
      <c r="B2189" s="3" t="s">
        <v>2923</v>
      </c>
      <c r="C2189" s="3" t="s">
        <v>7033</v>
      </c>
      <c r="D2189" s="6">
        <v>300</v>
      </c>
      <c r="E2189" s="8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8303</v>
      </c>
      <c r="O2189">
        <f t="shared" si="204"/>
        <v>100</v>
      </c>
      <c r="P2189">
        <f t="shared" si="205"/>
        <v>30</v>
      </c>
      <c r="Q2189" t="s">
        <v>8315</v>
      </c>
      <c r="R2189" t="s">
        <v>8336</v>
      </c>
      <c r="S2189" s="14">
        <f t="shared" si="206"/>
        <v>42013.15253472222</v>
      </c>
      <c r="T2189" s="14">
        <f t="shared" si="207"/>
        <v>42028.125</v>
      </c>
      <c r="U2189">
        <f t="shared" si="208"/>
        <v>15</v>
      </c>
      <c r="V2189">
        <f t="shared" si="209"/>
        <v>2015</v>
      </c>
    </row>
    <row r="2190" spans="1:22" ht="60" x14ac:dyDescent="0.25">
      <c r="A2190">
        <v>3545</v>
      </c>
      <c r="B2190" s="3" t="s">
        <v>3544</v>
      </c>
      <c r="C2190" s="3" t="s">
        <v>7655</v>
      </c>
      <c r="D2190" s="6">
        <v>250</v>
      </c>
      <c r="E2190" s="8">
        <v>251</v>
      </c>
      <c r="F2190" t="s">
        <v>8218</v>
      </c>
      <c r="G2190" t="s">
        <v>8223</v>
      </c>
      <c r="H2190" t="s">
        <v>8245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t="s">
        <v>8269</v>
      </c>
      <c r="O2190">
        <f t="shared" si="204"/>
        <v>100</v>
      </c>
      <c r="P2190">
        <f t="shared" si="205"/>
        <v>31.38</v>
      </c>
      <c r="Q2190" t="s">
        <v>8315</v>
      </c>
      <c r="R2190" t="s">
        <v>8316</v>
      </c>
      <c r="S2190" s="14">
        <f t="shared" si="206"/>
        <v>42075.807395833333</v>
      </c>
      <c r="T2190" s="14">
        <f t="shared" si="207"/>
        <v>42105.807395833333</v>
      </c>
      <c r="U2190">
        <f t="shared" si="208"/>
        <v>30</v>
      </c>
      <c r="V2190">
        <f t="shared" si="209"/>
        <v>2015</v>
      </c>
    </row>
    <row r="2191" spans="1:22" ht="45" x14ac:dyDescent="0.25">
      <c r="A2191">
        <v>3336</v>
      </c>
      <c r="B2191" s="3" t="s">
        <v>3336</v>
      </c>
      <c r="C2191" s="3" t="s">
        <v>7446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8269</v>
      </c>
      <c r="O2191">
        <f t="shared" si="204"/>
        <v>100</v>
      </c>
      <c r="P2191">
        <f t="shared" si="205"/>
        <v>27.78</v>
      </c>
      <c r="Q2191" t="s">
        <v>8315</v>
      </c>
      <c r="R2191" t="s">
        <v>8316</v>
      </c>
      <c r="S2191" s="14">
        <f t="shared" si="206"/>
        <v>42437.398680555561</v>
      </c>
      <c r="T2191" s="14">
        <f t="shared" si="207"/>
        <v>42465.35701388889</v>
      </c>
      <c r="U2191">
        <f t="shared" si="208"/>
        <v>28</v>
      </c>
      <c r="V2191">
        <f t="shared" si="209"/>
        <v>2016</v>
      </c>
    </row>
    <row r="2192" spans="1:22" ht="60" x14ac:dyDescent="0.25">
      <c r="A2192">
        <v>3442</v>
      </c>
      <c r="B2192" s="3" t="s">
        <v>3441</v>
      </c>
      <c r="C2192" s="3" t="s">
        <v>7552</v>
      </c>
      <c r="D2192" s="6">
        <v>250</v>
      </c>
      <c r="E2192" s="8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8269</v>
      </c>
      <c r="O2192">
        <f t="shared" si="204"/>
        <v>100</v>
      </c>
      <c r="P2192">
        <f t="shared" si="205"/>
        <v>31.25</v>
      </c>
      <c r="Q2192" t="s">
        <v>8315</v>
      </c>
      <c r="R2192" t="s">
        <v>8316</v>
      </c>
      <c r="S2192" s="14">
        <f t="shared" si="206"/>
        <v>42124.841111111105</v>
      </c>
      <c r="T2192" s="14">
        <f t="shared" si="207"/>
        <v>42154.841111111105</v>
      </c>
      <c r="U2192">
        <f t="shared" si="208"/>
        <v>30</v>
      </c>
      <c r="V2192">
        <f t="shared" si="209"/>
        <v>2015</v>
      </c>
    </row>
    <row r="2193" spans="1:22" ht="60" x14ac:dyDescent="0.25">
      <c r="A2193">
        <v>3660</v>
      </c>
      <c r="B2193" s="3" t="s">
        <v>3657</v>
      </c>
      <c r="C2193" s="3" t="s">
        <v>7770</v>
      </c>
      <c r="D2193" s="6">
        <v>250</v>
      </c>
      <c r="E2193" s="8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8269</v>
      </c>
      <c r="O2193">
        <f t="shared" si="204"/>
        <v>100</v>
      </c>
      <c r="P2193">
        <f t="shared" si="205"/>
        <v>11.36</v>
      </c>
      <c r="Q2193" t="s">
        <v>8315</v>
      </c>
      <c r="R2193" t="s">
        <v>8316</v>
      </c>
      <c r="S2193" s="14">
        <f t="shared" si="206"/>
        <v>41971.881076388891</v>
      </c>
      <c r="T2193" s="14">
        <f t="shared" si="207"/>
        <v>41996.881076388891</v>
      </c>
      <c r="U2193">
        <f t="shared" si="208"/>
        <v>25</v>
      </c>
      <c r="V2193">
        <f t="shared" si="209"/>
        <v>2014</v>
      </c>
    </row>
    <row r="2194" spans="1:22" ht="60" x14ac:dyDescent="0.25">
      <c r="A2194">
        <v>1363</v>
      </c>
      <c r="B2194" s="3" t="s">
        <v>1364</v>
      </c>
      <c r="C2194" s="3" t="s">
        <v>5473</v>
      </c>
      <c r="D2194" s="6">
        <v>200</v>
      </c>
      <c r="E2194" s="8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8272</v>
      </c>
      <c r="O2194">
        <f t="shared" si="204"/>
        <v>100</v>
      </c>
      <c r="P2194">
        <f t="shared" si="205"/>
        <v>40</v>
      </c>
      <c r="Q2194" t="s">
        <v>8321</v>
      </c>
      <c r="R2194" t="s">
        <v>8331</v>
      </c>
      <c r="S2194" s="14">
        <f t="shared" si="206"/>
        <v>42396.8440625</v>
      </c>
      <c r="T2194" s="14">
        <f t="shared" si="207"/>
        <v>42415.332638888889</v>
      </c>
      <c r="U2194">
        <f t="shared" si="208"/>
        <v>19</v>
      </c>
      <c r="V2194">
        <f t="shared" si="209"/>
        <v>2016</v>
      </c>
    </row>
    <row r="2195" spans="1:22" ht="45" x14ac:dyDescent="0.25">
      <c r="A2195">
        <v>3415</v>
      </c>
      <c r="B2195" s="3" t="s">
        <v>3414</v>
      </c>
      <c r="C2195" s="3" t="s">
        <v>7525</v>
      </c>
      <c r="D2195" s="6">
        <v>200</v>
      </c>
      <c r="E2195" s="8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8269</v>
      </c>
      <c r="O2195">
        <f t="shared" si="204"/>
        <v>100</v>
      </c>
      <c r="P2195">
        <f t="shared" si="205"/>
        <v>22.22</v>
      </c>
      <c r="Q2195" t="s">
        <v>8315</v>
      </c>
      <c r="R2195" t="s">
        <v>8316</v>
      </c>
      <c r="S2195" s="14">
        <f t="shared" si="206"/>
        <v>42467.144166666665</v>
      </c>
      <c r="T2195" s="14">
        <f t="shared" si="207"/>
        <v>42477.979166666672</v>
      </c>
      <c r="U2195">
        <f t="shared" si="208"/>
        <v>11</v>
      </c>
      <c r="V2195">
        <f t="shared" si="209"/>
        <v>2016</v>
      </c>
    </row>
    <row r="2196" spans="1:22" ht="60" x14ac:dyDescent="0.25">
      <c r="A2196">
        <v>2169</v>
      </c>
      <c r="B2196" s="3" t="s">
        <v>2170</v>
      </c>
      <c r="C2196" s="3" t="s">
        <v>6279</v>
      </c>
      <c r="D2196" s="6">
        <v>153</v>
      </c>
      <c r="E2196" s="8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8274</v>
      </c>
      <c r="O2196">
        <f t="shared" si="204"/>
        <v>100</v>
      </c>
      <c r="P2196">
        <f t="shared" si="205"/>
        <v>21.86</v>
      </c>
      <c r="Q2196" t="s">
        <v>8312</v>
      </c>
      <c r="R2196" t="s">
        <v>8313</v>
      </c>
      <c r="S2196" s="14">
        <f t="shared" si="206"/>
        <v>42793.700821759259</v>
      </c>
      <c r="T2196" s="14">
        <f t="shared" si="207"/>
        <v>42796.700821759259</v>
      </c>
      <c r="U2196">
        <f t="shared" si="208"/>
        <v>3</v>
      </c>
      <c r="V2196">
        <f t="shared" si="209"/>
        <v>2017</v>
      </c>
    </row>
    <row r="2197" spans="1:22" ht="45" x14ac:dyDescent="0.25">
      <c r="A2197">
        <v>3576</v>
      </c>
      <c r="B2197" s="3" t="s">
        <v>3575</v>
      </c>
      <c r="C2197" s="3" t="s">
        <v>7686</v>
      </c>
      <c r="D2197" s="6">
        <v>100</v>
      </c>
      <c r="E2197" s="8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8269</v>
      </c>
      <c r="O2197">
        <f t="shared" si="204"/>
        <v>100</v>
      </c>
      <c r="P2197">
        <f t="shared" si="205"/>
        <v>20</v>
      </c>
      <c r="Q2197" t="s">
        <v>8315</v>
      </c>
      <c r="R2197" t="s">
        <v>8316</v>
      </c>
      <c r="S2197" s="14">
        <f t="shared" si="206"/>
        <v>42649.54923611111</v>
      </c>
      <c r="T2197" s="14">
        <f t="shared" si="207"/>
        <v>42709.590902777782</v>
      </c>
      <c r="U2197">
        <f t="shared" si="208"/>
        <v>61</v>
      </c>
      <c r="V2197">
        <f t="shared" si="209"/>
        <v>2016</v>
      </c>
    </row>
    <row r="2198" spans="1:22" ht="45" x14ac:dyDescent="0.25">
      <c r="A2198">
        <v>31</v>
      </c>
      <c r="B2198" s="3" t="s">
        <v>33</v>
      </c>
      <c r="C2198" s="3" t="s">
        <v>4142</v>
      </c>
      <c r="D2198" s="6">
        <v>13</v>
      </c>
      <c r="E2198" s="8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8263</v>
      </c>
      <c r="O2198">
        <f t="shared" si="204"/>
        <v>100</v>
      </c>
      <c r="P2198">
        <f t="shared" si="205"/>
        <v>13</v>
      </c>
      <c r="Q2198" t="s">
        <v>8318</v>
      </c>
      <c r="R2198" t="s">
        <v>8332</v>
      </c>
      <c r="S2198" s="14">
        <f t="shared" si="206"/>
        <v>42376.79206018518</v>
      </c>
      <c r="T2198" s="14">
        <f t="shared" si="207"/>
        <v>42394.79206018518</v>
      </c>
      <c r="U2198">
        <f t="shared" si="208"/>
        <v>18</v>
      </c>
      <c r="V2198">
        <f t="shared" si="209"/>
        <v>2016</v>
      </c>
    </row>
    <row r="2199" spans="1:22" ht="30" x14ac:dyDescent="0.25">
      <c r="A2199">
        <v>847</v>
      </c>
      <c r="B2199" s="3" t="s">
        <v>848</v>
      </c>
      <c r="C2199" s="3" t="s">
        <v>4957</v>
      </c>
      <c r="D2199" s="6">
        <v>10</v>
      </c>
      <c r="E2199" s="8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>
        <f t="shared" si="204"/>
        <v>100</v>
      </c>
      <c r="P2199">
        <f t="shared" si="205"/>
        <v>10</v>
      </c>
      <c r="Q2199" t="s">
        <v>8312</v>
      </c>
      <c r="R2199" t="s">
        <v>8333</v>
      </c>
      <c r="S2199" s="14">
        <f t="shared" si="206"/>
        <v>42165.79833333334</v>
      </c>
      <c r="T2199" s="14">
        <f t="shared" si="207"/>
        <v>42195.79833333334</v>
      </c>
      <c r="U2199">
        <f t="shared" si="208"/>
        <v>30</v>
      </c>
      <c r="V2199">
        <f t="shared" si="209"/>
        <v>2015</v>
      </c>
    </row>
    <row r="2200" spans="1:22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204"/>
        <v>95</v>
      </c>
      <c r="P2200">
        <f t="shared" si="205"/>
        <v>47.5</v>
      </c>
      <c r="Q2200" t="s">
        <v>8339</v>
      </c>
      <c r="R2200" t="s">
        <v>8340</v>
      </c>
      <c r="S2200" s="14">
        <f t="shared" si="206"/>
        <v>42556.807187500002</v>
      </c>
      <c r="T2200" s="14">
        <f t="shared" si="207"/>
        <v>42563.807187500002</v>
      </c>
      <c r="U2200">
        <f t="shared" si="208"/>
        <v>7</v>
      </c>
      <c r="V2200">
        <f t="shared" si="209"/>
        <v>2016</v>
      </c>
    </row>
    <row r="2201" spans="1:22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204"/>
        <v>90</v>
      </c>
      <c r="P2201">
        <f t="shared" si="205"/>
        <v>145.41</v>
      </c>
      <c r="Q2201" t="s">
        <v>8315</v>
      </c>
      <c r="R2201" t="s">
        <v>8336</v>
      </c>
      <c r="S2201" s="14">
        <f t="shared" si="206"/>
        <v>42084.881539351853</v>
      </c>
      <c r="T2201" s="14">
        <f t="shared" si="207"/>
        <v>42114.881539351853</v>
      </c>
      <c r="U2201">
        <f t="shared" si="208"/>
        <v>30</v>
      </c>
      <c r="V2201">
        <f t="shared" si="209"/>
        <v>2015</v>
      </c>
    </row>
    <row r="2202" spans="1:22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204"/>
        <v>86</v>
      </c>
      <c r="P2202">
        <f t="shared" si="205"/>
        <v>248.5</v>
      </c>
      <c r="Q2202" t="s">
        <v>8315</v>
      </c>
      <c r="R2202" t="s">
        <v>8316</v>
      </c>
      <c r="S2202" s="14">
        <f t="shared" si="206"/>
        <v>42534.631481481483</v>
      </c>
      <c r="T2202" s="14">
        <f t="shared" si="207"/>
        <v>42562.631481481483</v>
      </c>
      <c r="U2202">
        <f t="shared" si="208"/>
        <v>28</v>
      </c>
      <c r="V2202">
        <f t="shared" si="209"/>
        <v>2016</v>
      </c>
    </row>
    <row r="2203" spans="1:22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204"/>
        <v>85</v>
      </c>
      <c r="P2203">
        <f t="shared" si="205"/>
        <v>379.23</v>
      </c>
      <c r="Q2203" t="s">
        <v>8308</v>
      </c>
      <c r="R2203" t="s">
        <v>8314</v>
      </c>
      <c r="S2203" s="14">
        <f t="shared" si="206"/>
        <v>41955.863750000004</v>
      </c>
      <c r="T2203" s="14">
        <f t="shared" si="207"/>
        <v>41990.863750000004</v>
      </c>
      <c r="U2203">
        <f t="shared" si="208"/>
        <v>35</v>
      </c>
      <c r="V2203">
        <f t="shared" si="209"/>
        <v>2014</v>
      </c>
    </row>
    <row r="2204" spans="1:22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204"/>
        <v>83</v>
      </c>
      <c r="P2204">
        <f t="shared" si="205"/>
        <v>301.94</v>
      </c>
      <c r="Q2204" t="s">
        <v>8308</v>
      </c>
      <c r="R2204" t="s">
        <v>8314</v>
      </c>
      <c r="S2204" s="14">
        <f t="shared" si="206"/>
        <v>42506.416990740734</v>
      </c>
      <c r="T2204" s="14">
        <f t="shared" si="207"/>
        <v>42541.790972222225</v>
      </c>
      <c r="U2204">
        <f t="shared" si="208"/>
        <v>36</v>
      </c>
      <c r="V2204">
        <f t="shared" si="209"/>
        <v>2016</v>
      </c>
    </row>
    <row r="2205" spans="1:22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204"/>
        <v>82</v>
      </c>
      <c r="P2205">
        <f t="shared" si="205"/>
        <v>120.39</v>
      </c>
      <c r="Q2205" t="s">
        <v>8308</v>
      </c>
      <c r="R2205" t="s">
        <v>8314</v>
      </c>
      <c r="S2205" s="14">
        <f t="shared" si="206"/>
        <v>41563.485509259262</v>
      </c>
      <c r="T2205" s="14">
        <f t="shared" si="207"/>
        <v>41600.666666666664</v>
      </c>
      <c r="U2205">
        <f t="shared" si="208"/>
        <v>38</v>
      </c>
      <c r="V2205">
        <f t="shared" si="209"/>
        <v>2013</v>
      </c>
    </row>
    <row r="2206" spans="1:22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204"/>
        <v>82</v>
      </c>
      <c r="P2206">
        <f t="shared" si="205"/>
        <v>216.34</v>
      </c>
      <c r="Q2206" t="s">
        <v>8308</v>
      </c>
      <c r="R2206" t="s">
        <v>8314</v>
      </c>
      <c r="S2206" s="14">
        <f t="shared" si="206"/>
        <v>42388.708645833336</v>
      </c>
      <c r="T2206" s="14">
        <f t="shared" si="207"/>
        <v>42418.708645833336</v>
      </c>
      <c r="U2206">
        <f t="shared" si="208"/>
        <v>30</v>
      </c>
      <c r="V2206">
        <f t="shared" si="209"/>
        <v>2016</v>
      </c>
    </row>
    <row r="2207" spans="1:22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204"/>
        <v>79</v>
      </c>
      <c r="P2207">
        <f t="shared" si="205"/>
        <v>117.7</v>
      </c>
      <c r="Q2207" t="s">
        <v>8308</v>
      </c>
      <c r="R2207" t="s">
        <v>8314</v>
      </c>
      <c r="S2207" s="14">
        <f t="shared" si="206"/>
        <v>42696.663506944446</v>
      </c>
      <c r="T2207" s="14">
        <f t="shared" si="207"/>
        <v>42736.663506944446</v>
      </c>
      <c r="U2207">
        <f t="shared" si="208"/>
        <v>40</v>
      </c>
      <c r="V2207">
        <f t="shared" si="209"/>
        <v>2016</v>
      </c>
    </row>
    <row r="2208" spans="1:22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204"/>
        <v>79</v>
      </c>
      <c r="P2208">
        <f t="shared" si="205"/>
        <v>131.66999999999999</v>
      </c>
      <c r="Q2208" t="s">
        <v>8323</v>
      </c>
      <c r="R2208" t="s">
        <v>8341</v>
      </c>
      <c r="S2208" s="14">
        <f t="shared" si="206"/>
        <v>42707.895462962959</v>
      </c>
      <c r="T2208" s="14">
        <f t="shared" si="207"/>
        <v>42729.458333333328</v>
      </c>
      <c r="U2208">
        <f t="shared" si="208"/>
        <v>22</v>
      </c>
      <c r="V2208">
        <f t="shared" si="209"/>
        <v>2016</v>
      </c>
    </row>
    <row r="2209" spans="1:22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204"/>
        <v>78</v>
      </c>
      <c r="P2209">
        <f t="shared" si="205"/>
        <v>105.54</v>
      </c>
      <c r="Q2209" t="s">
        <v>8315</v>
      </c>
      <c r="R2209" t="s">
        <v>8316</v>
      </c>
      <c r="S2209" s="14">
        <f t="shared" si="206"/>
        <v>42469.68414351852</v>
      </c>
      <c r="T2209" s="14">
        <f t="shared" si="207"/>
        <v>42499.166666666672</v>
      </c>
      <c r="U2209">
        <f t="shared" si="208"/>
        <v>30</v>
      </c>
      <c r="V2209">
        <f t="shared" si="209"/>
        <v>2016</v>
      </c>
    </row>
    <row r="2210" spans="1:22" ht="45" x14ac:dyDescent="0.25">
      <c r="A2210">
        <v>1005</v>
      </c>
      <c r="B2210" s="3" t="s">
        <v>1006</v>
      </c>
      <c r="C2210" s="3" t="s">
        <v>5115</v>
      </c>
      <c r="D2210" s="6">
        <v>200000</v>
      </c>
      <c r="E2210" s="8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>
        <f t="shared" si="204"/>
        <v>75</v>
      </c>
      <c r="P2210">
        <f t="shared" si="205"/>
        <v>932.31</v>
      </c>
      <c r="Q2210" t="s">
        <v>8308</v>
      </c>
      <c r="R2210" t="s">
        <v>8314</v>
      </c>
      <c r="S2210" s="14">
        <f t="shared" si="206"/>
        <v>42276.624803240738</v>
      </c>
      <c r="T2210" s="14">
        <f t="shared" si="207"/>
        <v>42307.624803240738</v>
      </c>
      <c r="U2210">
        <f t="shared" si="208"/>
        <v>31</v>
      </c>
      <c r="V2210">
        <f t="shared" si="209"/>
        <v>2015</v>
      </c>
    </row>
    <row r="2211" spans="1:22" ht="60" x14ac:dyDescent="0.25">
      <c r="A2211">
        <v>3144</v>
      </c>
      <c r="B2211" s="3" t="s">
        <v>3144</v>
      </c>
      <c r="C2211" s="3" t="s">
        <v>7254</v>
      </c>
      <c r="D2211" s="6">
        <v>10000</v>
      </c>
      <c r="E2211" s="8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>
        <f t="shared" si="204"/>
        <v>75</v>
      </c>
      <c r="P2211">
        <f t="shared" si="205"/>
        <v>251.33</v>
      </c>
      <c r="Q2211" t="s">
        <v>8315</v>
      </c>
      <c r="R2211" t="s">
        <v>8316</v>
      </c>
      <c r="S2211" s="14">
        <f t="shared" si="206"/>
        <v>42796.538275462968</v>
      </c>
      <c r="T2211" s="14">
        <f t="shared" si="207"/>
        <v>42813.25</v>
      </c>
      <c r="U2211">
        <f t="shared" si="208"/>
        <v>17</v>
      </c>
      <c r="V2211">
        <f t="shared" si="209"/>
        <v>2017</v>
      </c>
    </row>
    <row r="2212" spans="1:22" ht="45" x14ac:dyDescent="0.25">
      <c r="A2212">
        <v>885</v>
      </c>
      <c r="B2212" s="3" t="s">
        <v>886</v>
      </c>
      <c r="C2212" s="3" t="s">
        <v>4995</v>
      </c>
      <c r="D2212" s="6">
        <v>1000</v>
      </c>
      <c r="E2212" s="8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>
        <f t="shared" si="204"/>
        <v>75</v>
      </c>
      <c r="P2212">
        <f t="shared" si="205"/>
        <v>35.71</v>
      </c>
      <c r="Q2212" t="s">
        <v>8312</v>
      </c>
      <c r="R2212" t="s">
        <v>8329</v>
      </c>
      <c r="S2212" s="14">
        <f t="shared" si="206"/>
        <v>42713.941099537042</v>
      </c>
      <c r="T2212" s="14">
        <f t="shared" si="207"/>
        <v>42734.941099537042</v>
      </c>
      <c r="U2212">
        <f t="shared" si="208"/>
        <v>21</v>
      </c>
      <c r="V2212">
        <f t="shared" si="209"/>
        <v>2016</v>
      </c>
    </row>
    <row r="2213" spans="1:22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204"/>
        <v>73</v>
      </c>
      <c r="P2213">
        <f t="shared" si="205"/>
        <v>405.5</v>
      </c>
      <c r="Q2213" t="s">
        <v>8308</v>
      </c>
      <c r="R2213" t="s">
        <v>8314</v>
      </c>
      <c r="S2213" s="14">
        <f t="shared" si="206"/>
        <v>42262.104780092588</v>
      </c>
      <c r="T2213" s="14">
        <f t="shared" si="207"/>
        <v>42292.104780092588</v>
      </c>
      <c r="U2213">
        <f t="shared" si="208"/>
        <v>30</v>
      </c>
      <c r="V2213">
        <f t="shared" si="209"/>
        <v>2015</v>
      </c>
    </row>
    <row r="2214" spans="1:22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204"/>
        <v>72</v>
      </c>
      <c r="P2214">
        <f t="shared" si="205"/>
        <v>49.12</v>
      </c>
      <c r="Q2214" t="s">
        <v>8310</v>
      </c>
      <c r="R2214" t="s">
        <v>8342</v>
      </c>
      <c r="S2214" s="14">
        <f t="shared" si="206"/>
        <v>41923.783576388887</v>
      </c>
      <c r="T2214" s="14">
        <f t="shared" si="207"/>
        <v>41963.825243055559</v>
      </c>
      <c r="U2214">
        <f t="shared" si="208"/>
        <v>41</v>
      </c>
      <c r="V2214">
        <f t="shared" si="209"/>
        <v>2014</v>
      </c>
    </row>
    <row r="2215" spans="1:22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204"/>
        <v>71</v>
      </c>
      <c r="P2215">
        <f t="shared" si="205"/>
        <v>106.97</v>
      </c>
      <c r="Q2215" t="s">
        <v>8315</v>
      </c>
      <c r="R2215" t="s">
        <v>8316</v>
      </c>
      <c r="S2215" s="14">
        <f t="shared" si="206"/>
        <v>42053.049375000002</v>
      </c>
      <c r="T2215" s="14">
        <f t="shared" si="207"/>
        <v>42096.041666666672</v>
      </c>
      <c r="U2215">
        <f t="shared" si="208"/>
        <v>43</v>
      </c>
      <c r="V2215">
        <f t="shared" si="209"/>
        <v>2015</v>
      </c>
    </row>
    <row r="2216" spans="1:22" ht="60" x14ac:dyDescent="0.25">
      <c r="A2216">
        <v>1341</v>
      </c>
      <c r="B2216" s="3" t="s">
        <v>1342</v>
      </c>
      <c r="C2216" s="3" t="s">
        <v>5451</v>
      </c>
      <c r="D2216" s="6">
        <v>25000</v>
      </c>
      <c r="E2216" s="8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>
        <f t="shared" si="204"/>
        <v>70</v>
      </c>
      <c r="P2216">
        <f t="shared" si="205"/>
        <v>382.39</v>
      </c>
      <c r="Q2216" t="s">
        <v>8308</v>
      </c>
      <c r="R2216" t="s">
        <v>8314</v>
      </c>
      <c r="S2216" s="14">
        <f t="shared" si="206"/>
        <v>42612.624039351853</v>
      </c>
      <c r="T2216" s="14">
        <f t="shared" si="207"/>
        <v>42644.624039351853</v>
      </c>
      <c r="U2216">
        <f t="shared" si="208"/>
        <v>32</v>
      </c>
      <c r="V2216">
        <f t="shared" si="209"/>
        <v>2016</v>
      </c>
    </row>
    <row r="2217" spans="1:22" ht="30" x14ac:dyDescent="0.25">
      <c r="A2217">
        <v>4022</v>
      </c>
      <c r="B2217" s="3" t="s">
        <v>4018</v>
      </c>
      <c r="C2217" s="3" t="s">
        <v>8127</v>
      </c>
      <c r="D2217" s="6">
        <v>18000</v>
      </c>
      <c r="E2217" s="8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>
        <f t="shared" si="204"/>
        <v>70</v>
      </c>
      <c r="P2217">
        <f t="shared" si="205"/>
        <v>63.56</v>
      </c>
      <c r="Q2217" t="s">
        <v>8315</v>
      </c>
      <c r="R2217" t="s">
        <v>8316</v>
      </c>
      <c r="S2217" s="14">
        <f t="shared" si="206"/>
        <v>41990.584108796291</v>
      </c>
      <c r="T2217" s="14">
        <f t="shared" si="207"/>
        <v>42036.120833333334</v>
      </c>
      <c r="U2217">
        <f t="shared" si="208"/>
        <v>46</v>
      </c>
      <c r="V2217">
        <f t="shared" si="209"/>
        <v>2014</v>
      </c>
    </row>
    <row r="2218" spans="1:22" ht="60" x14ac:dyDescent="0.25">
      <c r="A2218">
        <v>774</v>
      </c>
      <c r="B2218" s="3" t="s">
        <v>775</v>
      </c>
      <c r="C2218" s="3" t="s">
        <v>4884</v>
      </c>
      <c r="D2218" s="6">
        <v>500</v>
      </c>
      <c r="E2218" s="8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>
        <f t="shared" si="204"/>
        <v>70</v>
      </c>
      <c r="P2218">
        <f t="shared" si="205"/>
        <v>39</v>
      </c>
      <c r="Q2218" t="s">
        <v>8321</v>
      </c>
      <c r="R2218" t="s">
        <v>8343</v>
      </c>
      <c r="S2218" s="14">
        <f t="shared" si="206"/>
        <v>41663.780300925922</v>
      </c>
      <c r="T2218" s="14">
        <f t="shared" si="207"/>
        <v>41693.780300925922</v>
      </c>
      <c r="U2218">
        <f t="shared" si="208"/>
        <v>30</v>
      </c>
      <c r="V2218">
        <f t="shared" si="209"/>
        <v>2014</v>
      </c>
    </row>
    <row r="2219" spans="1:22" ht="60" x14ac:dyDescent="0.25">
      <c r="A2219">
        <v>3123</v>
      </c>
      <c r="B2219" s="3" t="s">
        <v>3123</v>
      </c>
      <c r="C2219" s="3" t="s">
        <v>7233</v>
      </c>
      <c r="D2219" s="6">
        <v>125000</v>
      </c>
      <c r="E2219" s="8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>
        <f t="shared" si="204"/>
        <v>68</v>
      </c>
      <c r="P2219">
        <f t="shared" si="205"/>
        <v>244.8</v>
      </c>
      <c r="Q2219" t="s">
        <v>8315</v>
      </c>
      <c r="R2219" t="s">
        <v>8328</v>
      </c>
      <c r="S2219" s="14">
        <f t="shared" si="206"/>
        <v>42530.993032407408</v>
      </c>
      <c r="T2219" s="14">
        <f t="shared" si="207"/>
        <v>42560.993032407408</v>
      </c>
      <c r="U2219">
        <f t="shared" si="208"/>
        <v>30</v>
      </c>
      <c r="V2219">
        <f t="shared" si="209"/>
        <v>2016</v>
      </c>
    </row>
    <row r="2220" spans="1:22" ht="45" x14ac:dyDescent="0.25">
      <c r="A2220">
        <v>1797</v>
      </c>
      <c r="B2220" s="3" t="s">
        <v>1798</v>
      </c>
      <c r="C2220" s="3" t="s">
        <v>5907</v>
      </c>
      <c r="D2220" s="6">
        <v>10000</v>
      </c>
      <c r="E2220" s="8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8283</v>
      </c>
      <c r="O2220">
        <f t="shared" si="204"/>
        <v>68</v>
      </c>
      <c r="P2220">
        <f t="shared" si="205"/>
        <v>48.25</v>
      </c>
      <c r="Q2220" t="s">
        <v>8323</v>
      </c>
      <c r="R2220" t="s">
        <v>8324</v>
      </c>
      <c r="S2220" s="14">
        <f t="shared" si="206"/>
        <v>42689.56931712963</v>
      </c>
      <c r="T2220" s="14">
        <f t="shared" si="207"/>
        <v>42719.56931712963</v>
      </c>
      <c r="U2220">
        <f t="shared" si="208"/>
        <v>30</v>
      </c>
      <c r="V2220">
        <f t="shared" si="209"/>
        <v>2016</v>
      </c>
    </row>
    <row r="2221" spans="1:22" ht="60" x14ac:dyDescent="0.25">
      <c r="A2221">
        <v>877</v>
      </c>
      <c r="B2221" s="3" t="s">
        <v>878</v>
      </c>
      <c r="C2221" s="3" t="s">
        <v>4987</v>
      </c>
      <c r="D2221" s="6">
        <v>2000</v>
      </c>
      <c r="E2221" s="8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8276</v>
      </c>
      <c r="O2221">
        <f t="shared" si="204"/>
        <v>68</v>
      </c>
      <c r="P2221">
        <f t="shared" si="205"/>
        <v>46.59</v>
      </c>
      <c r="Q2221" t="s">
        <v>8312</v>
      </c>
      <c r="R2221" t="s">
        <v>8344</v>
      </c>
      <c r="S2221" s="14">
        <f t="shared" si="206"/>
        <v>41597.788888888892</v>
      </c>
      <c r="T2221" s="14">
        <f t="shared" si="207"/>
        <v>41627.788888888892</v>
      </c>
      <c r="U2221">
        <f t="shared" si="208"/>
        <v>30</v>
      </c>
      <c r="V2221">
        <f t="shared" si="209"/>
        <v>2013</v>
      </c>
    </row>
    <row r="2222" spans="1:22" ht="45" x14ac:dyDescent="0.25">
      <c r="A2222">
        <v>1728</v>
      </c>
      <c r="B2222" s="3" t="s">
        <v>1729</v>
      </c>
      <c r="C2222" s="3" t="s">
        <v>5838</v>
      </c>
      <c r="D2222" s="6">
        <v>1250</v>
      </c>
      <c r="E2222" s="8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8291</v>
      </c>
      <c r="O2222">
        <f t="shared" si="204"/>
        <v>68</v>
      </c>
      <c r="P2222">
        <f t="shared" si="205"/>
        <v>122.14</v>
      </c>
      <c r="Q2222" t="s">
        <v>8312</v>
      </c>
      <c r="R2222" t="s">
        <v>8337</v>
      </c>
      <c r="S2222" s="14">
        <f t="shared" si="206"/>
        <v>42268.625856481478</v>
      </c>
      <c r="T2222" s="14">
        <f t="shared" si="207"/>
        <v>42298.625856481478</v>
      </c>
      <c r="U2222">
        <f t="shared" si="208"/>
        <v>30</v>
      </c>
      <c r="V2222">
        <f t="shared" si="209"/>
        <v>2015</v>
      </c>
    </row>
    <row r="2223" spans="1:22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204"/>
        <v>67</v>
      </c>
      <c r="P2223">
        <f t="shared" si="205"/>
        <v>99.76</v>
      </c>
      <c r="Q2223" t="s">
        <v>8315</v>
      </c>
      <c r="R2223" t="s">
        <v>8328</v>
      </c>
      <c r="S2223" s="14">
        <f t="shared" si="206"/>
        <v>42248.535787037035</v>
      </c>
      <c r="T2223" s="14">
        <f t="shared" si="207"/>
        <v>42277.75</v>
      </c>
      <c r="U2223">
        <f t="shared" si="208"/>
        <v>30</v>
      </c>
      <c r="V2223">
        <f t="shared" si="209"/>
        <v>2015</v>
      </c>
    </row>
    <row r="2224" spans="1:22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204"/>
        <v>67</v>
      </c>
      <c r="P2224">
        <f t="shared" si="205"/>
        <v>63.13</v>
      </c>
      <c r="Q2224" t="s">
        <v>8315</v>
      </c>
      <c r="R2224" t="s">
        <v>8316</v>
      </c>
      <c r="S2224" s="14">
        <f t="shared" si="206"/>
        <v>42143.917743055557</v>
      </c>
      <c r="T2224" s="14">
        <f t="shared" si="207"/>
        <v>42181.559027777781</v>
      </c>
      <c r="U2224">
        <f t="shared" si="208"/>
        <v>38</v>
      </c>
      <c r="V2224">
        <f t="shared" si="209"/>
        <v>2015</v>
      </c>
    </row>
    <row r="2225" spans="1:22" ht="60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204"/>
        <v>65</v>
      </c>
      <c r="P2225">
        <f t="shared" si="205"/>
        <v>201.6</v>
      </c>
      <c r="Q2225" t="s">
        <v>8308</v>
      </c>
      <c r="R2225" t="s">
        <v>8314</v>
      </c>
      <c r="S2225" s="14">
        <f t="shared" si="206"/>
        <v>41947.457569444443</v>
      </c>
      <c r="T2225" s="14">
        <f t="shared" si="207"/>
        <v>41977.457569444443</v>
      </c>
      <c r="U2225">
        <f t="shared" si="208"/>
        <v>30</v>
      </c>
      <c r="V2225">
        <f t="shared" si="209"/>
        <v>2014</v>
      </c>
    </row>
    <row r="2226" spans="1:22" ht="45" x14ac:dyDescent="0.25">
      <c r="A2226">
        <v>1775</v>
      </c>
      <c r="B2226" s="3" t="s">
        <v>1776</v>
      </c>
      <c r="C2226" s="3" t="s">
        <v>5885</v>
      </c>
      <c r="D2226" s="6">
        <v>32500</v>
      </c>
      <c r="E2226" s="8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>
        <f t="shared" si="204"/>
        <v>65</v>
      </c>
      <c r="P2226">
        <f t="shared" si="205"/>
        <v>170.63</v>
      </c>
      <c r="Q2226" t="s">
        <v>8323</v>
      </c>
      <c r="R2226" t="s">
        <v>8324</v>
      </c>
      <c r="S2226" s="14">
        <f t="shared" si="206"/>
        <v>41891.976388888892</v>
      </c>
      <c r="T2226" s="14">
        <f t="shared" si="207"/>
        <v>41936.976388888892</v>
      </c>
      <c r="U2226">
        <f t="shared" si="208"/>
        <v>45</v>
      </c>
      <c r="V2226">
        <f t="shared" si="209"/>
        <v>2014</v>
      </c>
    </row>
    <row r="2227" spans="1:22" ht="45" x14ac:dyDescent="0.25">
      <c r="A2227">
        <v>1704</v>
      </c>
      <c r="B2227" s="3" t="s">
        <v>1705</v>
      </c>
      <c r="C2227" s="3" t="s">
        <v>5814</v>
      </c>
      <c r="D2227" s="6">
        <v>2000</v>
      </c>
      <c r="E2227" s="8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>
        <f t="shared" si="204"/>
        <v>65</v>
      </c>
      <c r="P2227">
        <f t="shared" si="205"/>
        <v>118.36</v>
      </c>
      <c r="Q2227" t="s">
        <v>8312</v>
      </c>
      <c r="R2227" t="s">
        <v>8337</v>
      </c>
      <c r="S2227" s="14">
        <f t="shared" si="206"/>
        <v>42021.139733796299</v>
      </c>
      <c r="T2227" s="14">
        <f t="shared" si="207"/>
        <v>42051.139733796299</v>
      </c>
      <c r="U2227">
        <f t="shared" si="208"/>
        <v>30</v>
      </c>
      <c r="V2227">
        <f t="shared" si="209"/>
        <v>2015</v>
      </c>
    </row>
    <row r="2228" spans="1:22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204"/>
        <v>65</v>
      </c>
      <c r="P2228">
        <f t="shared" si="205"/>
        <v>14.44</v>
      </c>
      <c r="Q2228" t="s">
        <v>8315</v>
      </c>
      <c r="R2228" t="s">
        <v>8336</v>
      </c>
      <c r="S2228" s="14">
        <f t="shared" si="206"/>
        <v>42144.415532407409</v>
      </c>
      <c r="T2228" s="14">
        <f t="shared" si="207"/>
        <v>42165.415532407409</v>
      </c>
      <c r="U2228">
        <f t="shared" si="208"/>
        <v>21</v>
      </c>
      <c r="V2228">
        <f t="shared" si="209"/>
        <v>2015</v>
      </c>
    </row>
    <row r="2229" spans="1:22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204"/>
        <v>64</v>
      </c>
      <c r="P2229">
        <f t="shared" si="205"/>
        <v>40</v>
      </c>
      <c r="Q2229" t="s">
        <v>8318</v>
      </c>
      <c r="R2229" t="s">
        <v>8345</v>
      </c>
      <c r="S2229" s="14">
        <f t="shared" si="206"/>
        <v>42107.703877314809</v>
      </c>
      <c r="T2229" s="14">
        <f t="shared" si="207"/>
        <v>42137.703877314809</v>
      </c>
      <c r="U2229">
        <f t="shared" si="208"/>
        <v>30</v>
      </c>
      <c r="V2229">
        <f t="shared" si="209"/>
        <v>2015</v>
      </c>
    </row>
    <row r="2230" spans="1:22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204"/>
        <v>63</v>
      </c>
      <c r="P2230">
        <f t="shared" si="205"/>
        <v>48.28</v>
      </c>
      <c r="Q2230" t="s">
        <v>8310</v>
      </c>
      <c r="R2230" t="s">
        <v>8346</v>
      </c>
      <c r="S2230" s="14">
        <f t="shared" si="206"/>
        <v>41838.377893518518</v>
      </c>
      <c r="T2230" s="14">
        <f t="shared" si="207"/>
        <v>41893.377893518518</v>
      </c>
      <c r="U2230">
        <f t="shared" si="208"/>
        <v>55</v>
      </c>
      <c r="V2230">
        <f t="shared" si="209"/>
        <v>2014</v>
      </c>
    </row>
    <row r="2231" spans="1:22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204"/>
        <v>63</v>
      </c>
      <c r="P2231">
        <f t="shared" si="205"/>
        <v>128.62</v>
      </c>
      <c r="Q2231" t="s">
        <v>8308</v>
      </c>
      <c r="R2231" t="s">
        <v>8335</v>
      </c>
      <c r="S2231" s="14">
        <f t="shared" si="206"/>
        <v>42529.632754629631</v>
      </c>
      <c r="T2231" s="14">
        <f t="shared" si="207"/>
        <v>42556.207638888889</v>
      </c>
      <c r="U2231">
        <f t="shared" si="208"/>
        <v>27</v>
      </c>
      <c r="V2231">
        <f t="shared" si="209"/>
        <v>2016</v>
      </c>
    </row>
    <row r="2232" spans="1:22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204"/>
        <v>62</v>
      </c>
      <c r="P2232">
        <f t="shared" si="205"/>
        <v>486.43</v>
      </c>
      <c r="Q2232" t="s">
        <v>8315</v>
      </c>
      <c r="R2232" t="s">
        <v>8316</v>
      </c>
      <c r="S2232" s="14">
        <f t="shared" si="206"/>
        <v>41830.234166666669</v>
      </c>
      <c r="T2232" s="14">
        <f t="shared" si="207"/>
        <v>41860.234166666669</v>
      </c>
      <c r="U2232">
        <f t="shared" si="208"/>
        <v>30</v>
      </c>
      <c r="V2232">
        <f t="shared" si="209"/>
        <v>2014</v>
      </c>
    </row>
    <row r="2233" spans="1:22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204"/>
        <v>61</v>
      </c>
      <c r="P2233">
        <f t="shared" si="205"/>
        <v>109.94</v>
      </c>
      <c r="Q2233" t="s">
        <v>8323</v>
      </c>
      <c r="R2233" t="s">
        <v>8324</v>
      </c>
      <c r="S2233" s="14">
        <f t="shared" si="206"/>
        <v>42189.031041666662</v>
      </c>
      <c r="T2233" s="14">
        <f t="shared" si="207"/>
        <v>42226.290972222225</v>
      </c>
      <c r="U2233">
        <f t="shared" si="208"/>
        <v>38</v>
      </c>
      <c r="V2233">
        <f t="shared" si="209"/>
        <v>2015</v>
      </c>
    </row>
    <row r="2234" spans="1:22" ht="60" x14ac:dyDescent="0.25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204"/>
        <v>61</v>
      </c>
      <c r="P2234">
        <f t="shared" si="205"/>
        <v>179.12</v>
      </c>
      <c r="Q2234" t="s">
        <v>8315</v>
      </c>
      <c r="R2234" t="s">
        <v>8316</v>
      </c>
      <c r="S2234" s="14">
        <f t="shared" si="206"/>
        <v>42235.117476851854</v>
      </c>
      <c r="T2234" s="14">
        <f t="shared" si="207"/>
        <v>42275.117476851854</v>
      </c>
      <c r="U2234">
        <f t="shared" si="208"/>
        <v>40</v>
      </c>
      <c r="V2234">
        <f t="shared" si="209"/>
        <v>2015</v>
      </c>
    </row>
    <row r="2235" spans="1:22" ht="45" x14ac:dyDescent="0.25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204"/>
        <v>61</v>
      </c>
      <c r="P2235">
        <f t="shared" si="205"/>
        <v>203.67</v>
      </c>
      <c r="Q2235" t="s">
        <v>8315</v>
      </c>
      <c r="R2235" t="s">
        <v>8316</v>
      </c>
      <c r="S2235" s="14">
        <f t="shared" si="206"/>
        <v>42415.398032407407</v>
      </c>
      <c r="T2235" s="14">
        <f t="shared" si="207"/>
        <v>42445.356365740736</v>
      </c>
      <c r="U2235">
        <f t="shared" si="208"/>
        <v>30</v>
      </c>
      <c r="V2235">
        <f t="shared" si="209"/>
        <v>2016</v>
      </c>
    </row>
    <row r="2236" spans="1:22" ht="45" x14ac:dyDescent="0.25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204"/>
        <v>60</v>
      </c>
      <c r="P2236">
        <f t="shared" si="205"/>
        <v>61.31</v>
      </c>
      <c r="Q2236" t="s">
        <v>8315</v>
      </c>
      <c r="R2236" t="s">
        <v>8328</v>
      </c>
      <c r="S2236" s="14">
        <f t="shared" si="206"/>
        <v>42097.732418981483</v>
      </c>
      <c r="T2236" s="14">
        <f t="shared" si="207"/>
        <v>42115.249305555553</v>
      </c>
      <c r="U2236">
        <f t="shared" si="208"/>
        <v>18</v>
      </c>
      <c r="V2236">
        <f t="shared" si="209"/>
        <v>2015</v>
      </c>
    </row>
    <row r="2237" spans="1:22" ht="60" x14ac:dyDescent="0.25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204"/>
        <v>60</v>
      </c>
      <c r="P2237">
        <f t="shared" si="205"/>
        <v>174</v>
      </c>
      <c r="Q2237" t="s">
        <v>8315</v>
      </c>
      <c r="R2237" t="s">
        <v>8336</v>
      </c>
      <c r="S2237" s="14">
        <f t="shared" si="206"/>
        <v>41968.938993055555</v>
      </c>
      <c r="T2237" s="14">
        <f t="shared" si="207"/>
        <v>41989.938993055555</v>
      </c>
      <c r="U2237">
        <f t="shared" si="208"/>
        <v>21</v>
      </c>
      <c r="V2237">
        <f t="shared" si="209"/>
        <v>2014</v>
      </c>
    </row>
    <row r="2238" spans="1:22" ht="45" x14ac:dyDescent="0.25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204"/>
        <v>60</v>
      </c>
      <c r="P2238">
        <f t="shared" si="205"/>
        <v>3000</v>
      </c>
      <c r="Q2238" t="s">
        <v>8318</v>
      </c>
      <c r="R2238" t="s">
        <v>8347</v>
      </c>
      <c r="S2238" s="14">
        <f t="shared" si="206"/>
        <v>42721.075949074075</v>
      </c>
      <c r="T2238" s="14">
        <f t="shared" si="207"/>
        <v>42751.075949074075</v>
      </c>
      <c r="U2238">
        <f t="shared" si="208"/>
        <v>30</v>
      </c>
      <c r="V2238">
        <f t="shared" si="209"/>
        <v>2016</v>
      </c>
    </row>
    <row r="2239" spans="1:22" ht="45" x14ac:dyDescent="0.25">
      <c r="A2239">
        <v>2955</v>
      </c>
      <c r="B2239" s="3" t="s">
        <v>2955</v>
      </c>
      <c r="C2239" s="3" t="s">
        <v>7065</v>
      </c>
      <c r="D2239" s="6">
        <v>1200</v>
      </c>
      <c r="E2239" s="8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8301</v>
      </c>
      <c r="O2239">
        <f t="shared" si="204"/>
        <v>60</v>
      </c>
      <c r="P2239">
        <f t="shared" si="205"/>
        <v>65</v>
      </c>
      <c r="Q2239" t="s">
        <v>8315</v>
      </c>
      <c r="R2239" t="s">
        <v>8328</v>
      </c>
      <c r="S2239" s="14">
        <f t="shared" si="206"/>
        <v>42141.741307870368</v>
      </c>
      <c r="T2239" s="14">
        <f t="shared" si="207"/>
        <v>42171.741307870368</v>
      </c>
      <c r="U2239">
        <f t="shared" si="208"/>
        <v>30</v>
      </c>
      <c r="V2239">
        <f t="shared" si="209"/>
        <v>2015</v>
      </c>
    </row>
    <row r="2240" spans="1:22" ht="45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204"/>
        <v>60</v>
      </c>
      <c r="P2240">
        <f t="shared" si="205"/>
        <v>60</v>
      </c>
      <c r="Q2240" t="s">
        <v>8315</v>
      </c>
      <c r="R2240" t="s">
        <v>8316</v>
      </c>
      <c r="S2240" s="14">
        <f t="shared" si="206"/>
        <v>42305.670914351853</v>
      </c>
      <c r="T2240" s="14">
        <f t="shared" si="207"/>
        <v>42339.249305555553</v>
      </c>
      <c r="U2240">
        <f t="shared" si="208"/>
        <v>34</v>
      </c>
      <c r="V2240">
        <f t="shared" si="209"/>
        <v>2015</v>
      </c>
    </row>
    <row r="2241" spans="1:22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204"/>
        <v>59</v>
      </c>
      <c r="P2241">
        <f t="shared" si="205"/>
        <v>153.43</v>
      </c>
      <c r="Q2241" t="s">
        <v>8308</v>
      </c>
      <c r="R2241" t="s">
        <v>8314</v>
      </c>
      <c r="S2241" s="14">
        <f t="shared" si="206"/>
        <v>42282.168993055559</v>
      </c>
      <c r="T2241" s="14">
        <f t="shared" si="207"/>
        <v>42327.210659722223</v>
      </c>
      <c r="U2241">
        <f t="shared" si="208"/>
        <v>46</v>
      </c>
      <c r="V2241">
        <f t="shared" si="209"/>
        <v>2015</v>
      </c>
    </row>
    <row r="2242" spans="1:22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210">ROUND(E2242/D2242*100,0)</f>
        <v>59</v>
      </c>
      <c r="P2242">
        <f t="shared" si="205"/>
        <v>72.17</v>
      </c>
      <c r="Q2242" t="s">
        <v>8323</v>
      </c>
      <c r="R2242" t="s">
        <v>8324</v>
      </c>
      <c r="S2242" s="14">
        <f t="shared" si="206"/>
        <v>41834.980462962965</v>
      </c>
      <c r="T2242" s="14">
        <f t="shared" si="207"/>
        <v>41864.980462962965</v>
      </c>
      <c r="U2242">
        <f t="shared" si="208"/>
        <v>30</v>
      </c>
      <c r="V2242">
        <f t="shared" si="209"/>
        <v>2014</v>
      </c>
    </row>
    <row r="2243" spans="1:22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210"/>
        <v>59</v>
      </c>
      <c r="P2243">
        <f t="shared" ref="P2243:P2306" si="211">IFERROR(ROUND(E2243/L2243,2),0)</f>
        <v>70.599999999999994</v>
      </c>
      <c r="Q2243" t="s">
        <v>8308</v>
      </c>
      <c r="R2243" t="s">
        <v>8348</v>
      </c>
      <c r="S2243" s="14">
        <f t="shared" ref="S2243:S2306" si="212">+(((J2243/60)/60)/24)+DATE(1970,1,1)</f>
        <v>42129.226388888885</v>
      </c>
      <c r="T2243" s="14">
        <f t="shared" ref="T2243:T2306" si="213">+(((I2243/60)/60)/24)+DATE(1970,1,1)</f>
        <v>42159.226388888885</v>
      </c>
      <c r="U2243">
        <f t="shared" ref="U2243:U2306" si="214">CEILING(T2243-S2243,1)</f>
        <v>30</v>
      </c>
      <c r="V2243">
        <f t="shared" ref="V2243:V2306" si="215">YEAR(S2243)</f>
        <v>2015</v>
      </c>
    </row>
    <row r="2244" spans="1:22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210"/>
        <v>59</v>
      </c>
      <c r="P2244">
        <f t="shared" si="211"/>
        <v>53.08</v>
      </c>
      <c r="Q2244" t="s">
        <v>8315</v>
      </c>
      <c r="R2244" t="s">
        <v>8336</v>
      </c>
      <c r="S2244" s="14">
        <f t="shared" si="212"/>
        <v>42017.594236111108</v>
      </c>
      <c r="T2244" s="14">
        <f t="shared" si="213"/>
        <v>42047.594236111108</v>
      </c>
      <c r="U2244">
        <f t="shared" si="214"/>
        <v>30</v>
      </c>
      <c r="V2244">
        <f t="shared" si="215"/>
        <v>2015</v>
      </c>
    </row>
    <row r="2245" spans="1:22" ht="60" x14ac:dyDescent="0.25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210"/>
        <v>58</v>
      </c>
      <c r="P2245">
        <f t="shared" si="211"/>
        <v>343.15</v>
      </c>
      <c r="Q2245" t="s">
        <v>8308</v>
      </c>
      <c r="R2245" t="s">
        <v>8314</v>
      </c>
      <c r="S2245" s="14">
        <f t="shared" si="212"/>
        <v>42675.66778935185</v>
      </c>
      <c r="T2245" s="14">
        <f t="shared" si="213"/>
        <v>42712.207638888889</v>
      </c>
      <c r="U2245">
        <f t="shared" si="214"/>
        <v>37</v>
      </c>
      <c r="V2245">
        <f t="shared" si="215"/>
        <v>2016</v>
      </c>
    </row>
    <row r="2246" spans="1:22" ht="60" x14ac:dyDescent="0.25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210"/>
        <v>58</v>
      </c>
      <c r="P2246">
        <f t="shared" si="211"/>
        <v>54.29</v>
      </c>
      <c r="Q2246" t="s">
        <v>8318</v>
      </c>
      <c r="R2246" t="s">
        <v>8347</v>
      </c>
      <c r="S2246" s="14">
        <f t="shared" si="212"/>
        <v>42023.818622685183</v>
      </c>
      <c r="T2246" s="14">
        <f t="shared" si="213"/>
        <v>42043.818622685183</v>
      </c>
      <c r="U2246">
        <f t="shared" si="214"/>
        <v>20</v>
      </c>
      <c r="V2246">
        <f t="shared" si="215"/>
        <v>2015</v>
      </c>
    </row>
    <row r="2247" spans="1:22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210"/>
        <v>58</v>
      </c>
      <c r="P2247">
        <f t="shared" si="211"/>
        <v>58</v>
      </c>
      <c r="Q2247" t="s">
        <v>8315</v>
      </c>
      <c r="R2247" t="s">
        <v>8328</v>
      </c>
      <c r="S2247" s="14">
        <f t="shared" si="212"/>
        <v>42678.932083333333</v>
      </c>
      <c r="T2247" s="14">
        <f t="shared" si="213"/>
        <v>42683.973750000005</v>
      </c>
      <c r="U2247">
        <f t="shared" si="214"/>
        <v>6</v>
      </c>
      <c r="V2247">
        <f t="shared" si="215"/>
        <v>2016</v>
      </c>
    </row>
    <row r="2248" spans="1:22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210"/>
        <v>57</v>
      </c>
      <c r="P2248">
        <f t="shared" si="211"/>
        <v>150.5</v>
      </c>
      <c r="Q2248" t="s">
        <v>8323</v>
      </c>
      <c r="R2248" t="s">
        <v>8324</v>
      </c>
      <c r="S2248" s="14">
        <f t="shared" si="212"/>
        <v>41891.780023148152</v>
      </c>
      <c r="T2248" s="14">
        <f t="shared" si="213"/>
        <v>41926.780023148152</v>
      </c>
      <c r="U2248">
        <f t="shared" si="214"/>
        <v>35</v>
      </c>
      <c r="V2248">
        <f t="shared" si="215"/>
        <v>2014</v>
      </c>
    </row>
    <row r="2249" spans="1:22" ht="45" x14ac:dyDescent="0.25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210"/>
        <v>57</v>
      </c>
      <c r="P2249">
        <f t="shared" si="211"/>
        <v>59.58</v>
      </c>
      <c r="Q2249" t="s">
        <v>8315</v>
      </c>
      <c r="R2249" t="s">
        <v>8316</v>
      </c>
      <c r="S2249" s="14">
        <f t="shared" si="212"/>
        <v>42061.963263888887</v>
      </c>
      <c r="T2249" s="14">
        <f t="shared" si="213"/>
        <v>42091.921597222223</v>
      </c>
      <c r="U2249">
        <f t="shared" si="214"/>
        <v>30</v>
      </c>
      <c r="V2249">
        <f t="shared" si="215"/>
        <v>2015</v>
      </c>
    </row>
    <row r="2250" spans="1:22" ht="45" x14ac:dyDescent="0.25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210"/>
        <v>57</v>
      </c>
      <c r="P2250">
        <f t="shared" si="211"/>
        <v>43</v>
      </c>
      <c r="Q2250" t="s">
        <v>8315</v>
      </c>
      <c r="R2250" t="s">
        <v>8328</v>
      </c>
      <c r="S2250" s="14">
        <f t="shared" si="212"/>
        <v>42081.515335648146</v>
      </c>
      <c r="T2250" s="14">
        <f t="shared" si="213"/>
        <v>42095.515335648146</v>
      </c>
      <c r="U2250">
        <f t="shared" si="214"/>
        <v>14</v>
      </c>
      <c r="V2250">
        <f t="shared" si="215"/>
        <v>2015</v>
      </c>
    </row>
    <row r="2251" spans="1:22" ht="45" x14ac:dyDescent="0.25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210"/>
        <v>56</v>
      </c>
      <c r="P2251">
        <f t="shared" si="211"/>
        <v>790.84</v>
      </c>
      <c r="Q2251" t="s">
        <v>8308</v>
      </c>
      <c r="R2251" t="s">
        <v>8314</v>
      </c>
      <c r="S2251" s="14">
        <f t="shared" si="212"/>
        <v>42395.309039351851</v>
      </c>
      <c r="T2251" s="14">
        <f t="shared" si="213"/>
        <v>42425.309039351851</v>
      </c>
      <c r="U2251">
        <f t="shared" si="214"/>
        <v>30</v>
      </c>
      <c r="V2251">
        <f t="shared" si="215"/>
        <v>2016</v>
      </c>
    </row>
    <row r="2252" spans="1:22" ht="60" x14ac:dyDescent="0.25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210"/>
        <v>56</v>
      </c>
      <c r="P2252">
        <f t="shared" si="211"/>
        <v>331.54</v>
      </c>
      <c r="Q2252" t="s">
        <v>8318</v>
      </c>
      <c r="R2252" t="s">
        <v>8347</v>
      </c>
      <c r="S2252" s="14">
        <f t="shared" si="212"/>
        <v>42066.958761574075</v>
      </c>
      <c r="T2252" s="14">
        <f t="shared" si="213"/>
        <v>42116.917094907403</v>
      </c>
      <c r="U2252">
        <f t="shared" si="214"/>
        <v>50</v>
      </c>
      <c r="V2252">
        <f t="shared" si="215"/>
        <v>2015</v>
      </c>
    </row>
    <row r="2253" spans="1:22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210"/>
        <v>55</v>
      </c>
      <c r="P2253">
        <f t="shared" si="211"/>
        <v>109.04</v>
      </c>
      <c r="Q2253" t="s">
        <v>8315</v>
      </c>
      <c r="R2253" t="s">
        <v>8336</v>
      </c>
      <c r="S2253" s="14">
        <f t="shared" si="212"/>
        <v>42293.853541666671</v>
      </c>
      <c r="T2253" s="14">
        <f t="shared" si="213"/>
        <v>42352.249305555553</v>
      </c>
      <c r="U2253">
        <f t="shared" si="214"/>
        <v>59</v>
      </c>
      <c r="V2253">
        <f t="shared" si="215"/>
        <v>2015</v>
      </c>
    </row>
    <row r="2254" spans="1:22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210"/>
        <v>53</v>
      </c>
      <c r="P2254">
        <f t="shared" si="211"/>
        <v>2928.93</v>
      </c>
      <c r="Q2254" t="s">
        <v>8308</v>
      </c>
      <c r="R2254" t="s">
        <v>8348</v>
      </c>
      <c r="S2254" s="14">
        <f t="shared" si="212"/>
        <v>42746.270057870366</v>
      </c>
      <c r="T2254" s="14">
        <f t="shared" si="213"/>
        <v>42776.270057870366</v>
      </c>
      <c r="U2254">
        <f t="shared" si="214"/>
        <v>30</v>
      </c>
      <c r="V2254">
        <f t="shared" si="215"/>
        <v>2017</v>
      </c>
    </row>
    <row r="2255" spans="1:22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210"/>
        <v>53</v>
      </c>
      <c r="P2255">
        <f t="shared" si="211"/>
        <v>44.76</v>
      </c>
      <c r="Q2255" t="s">
        <v>8315</v>
      </c>
      <c r="R2255" t="s">
        <v>8336</v>
      </c>
      <c r="S2255" s="14">
        <f t="shared" si="212"/>
        <v>42372.624166666668</v>
      </c>
      <c r="T2255" s="14">
        <f t="shared" si="213"/>
        <v>42402.624166666668</v>
      </c>
      <c r="U2255">
        <f t="shared" si="214"/>
        <v>30</v>
      </c>
      <c r="V2255">
        <f t="shared" si="215"/>
        <v>2016</v>
      </c>
    </row>
    <row r="2256" spans="1:22" ht="60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210"/>
        <v>53</v>
      </c>
      <c r="P2256">
        <f t="shared" si="211"/>
        <v>88.33</v>
      </c>
      <c r="Q2256" t="s">
        <v>8315</v>
      </c>
      <c r="R2256" t="s">
        <v>8316</v>
      </c>
      <c r="S2256" s="14">
        <f t="shared" si="212"/>
        <v>42534.933321759265</v>
      </c>
      <c r="T2256" s="14">
        <f t="shared" si="213"/>
        <v>42554.832638888889</v>
      </c>
      <c r="U2256">
        <f t="shared" si="214"/>
        <v>20</v>
      </c>
      <c r="V2256">
        <f t="shared" si="215"/>
        <v>2016</v>
      </c>
    </row>
    <row r="2257" spans="1:22" ht="45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210"/>
        <v>52</v>
      </c>
      <c r="P2257">
        <f t="shared" si="211"/>
        <v>94.19</v>
      </c>
      <c r="Q2257" t="s">
        <v>8323</v>
      </c>
      <c r="R2257" t="s">
        <v>8324</v>
      </c>
      <c r="S2257" s="14">
        <f t="shared" si="212"/>
        <v>42705.662118055552</v>
      </c>
      <c r="T2257" s="14">
        <f t="shared" si="213"/>
        <v>42765.290972222225</v>
      </c>
      <c r="U2257">
        <f t="shared" si="214"/>
        <v>60</v>
      </c>
      <c r="V2257">
        <f t="shared" si="215"/>
        <v>2016</v>
      </c>
    </row>
    <row r="2258" spans="1:22" ht="45" x14ac:dyDescent="0.25">
      <c r="A2258">
        <v>3199</v>
      </c>
      <c r="B2258" s="3" t="s">
        <v>3199</v>
      </c>
      <c r="C2258" s="3" t="s">
        <v>7309</v>
      </c>
      <c r="D2258" s="6">
        <v>5000</v>
      </c>
      <c r="E2258" s="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>
        <f t="shared" si="210"/>
        <v>52</v>
      </c>
      <c r="P2258">
        <f t="shared" si="211"/>
        <v>49.21</v>
      </c>
      <c r="Q2258" t="s">
        <v>8315</v>
      </c>
      <c r="R2258" t="s">
        <v>8336</v>
      </c>
      <c r="S2258" s="14">
        <f t="shared" si="212"/>
        <v>41858.761782407404</v>
      </c>
      <c r="T2258" s="14">
        <f t="shared" si="213"/>
        <v>41888.875</v>
      </c>
      <c r="U2258">
        <f t="shared" si="214"/>
        <v>31</v>
      </c>
      <c r="V2258">
        <f t="shared" si="215"/>
        <v>2014</v>
      </c>
    </row>
    <row r="2259" spans="1:22" ht="45" x14ac:dyDescent="0.25">
      <c r="A2259">
        <v>2755</v>
      </c>
      <c r="B2259" s="3" t="s">
        <v>2755</v>
      </c>
      <c r="C2259" s="3" t="s">
        <v>6865</v>
      </c>
      <c r="D2259" s="6">
        <v>500</v>
      </c>
      <c r="E2259" s="8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>
        <f t="shared" si="210"/>
        <v>52</v>
      </c>
      <c r="P2259">
        <f t="shared" si="211"/>
        <v>17.329999999999998</v>
      </c>
      <c r="Q2259" t="s">
        <v>8321</v>
      </c>
      <c r="R2259" t="s">
        <v>8349</v>
      </c>
      <c r="S2259" s="14">
        <f t="shared" si="212"/>
        <v>42072.790821759263</v>
      </c>
      <c r="T2259" s="14">
        <f t="shared" si="213"/>
        <v>42102.790821759263</v>
      </c>
      <c r="U2259">
        <f t="shared" si="214"/>
        <v>30</v>
      </c>
      <c r="V2259">
        <f t="shared" si="215"/>
        <v>2015</v>
      </c>
    </row>
    <row r="2260" spans="1:22" ht="60" x14ac:dyDescent="0.25">
      <c r="A2260">
        <v>3141</v>
      </c>
      <c r="B2260" s="3" t="s">
        <v>3141</v>
      </c>
      <c r="C2260" s="3" t="s">
        <v>7251</v>
      </c>
      <c r="D2260" s="6">
        <v>500</v>
      </c>
      <c r="E2260" s="8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>
        <f t="shared" si="210"/>
        <v>52</v>
      </c>
      <c r="P2260">
        <f t="shared" si="211"/>
        <v>32.25</v>
      </c>
      <c r="Q2260" t="s">
        <v>8315</v>
      </c>
      <c r="R2260" t="s">
        <v>8316</v>
      </c>
      <c r="S2260" s="14">
        <f t="shared" si="212"/>
        <v>42800.753333333334</v>
      </c>
      <c r="T2260" s="14">
        <f t="shared" si="213"/>
        <v>42841.833333333328</v>
      </c>
      <c r="U2260">
        <f t="shared" si="214"/>
        <v>42</v>
      </c>
      <c r="V2260">
        <f t="shared" si="215"/>
        <v>2017</v>
      </c>
    </row>
    <row r="2261" spans="1:22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210"/>
        <v>51</v>
      </c>
      <c r="P2261">
        <f t="shared" si="211"/>
        <v>117.68</v>
      </c>
      <c r="Q2261" t="s">
        <v>8318</v>
      </c>
      <c r="R2261" t="s">
        <v>8347</v>
      </c>
      <c r="S2261" s="14">
        <f t="shared" si="212"/>
        <v>42556.583368055552</v>
      </c>
      <c r="T2261" s="14">
        <f t="shared" si="213"/>
        <v>42586.583368055552</v>
      </c>
      <c r="U2261">
        <f t="shared" si="214"/>
        <v>30</v>
      </c>
      <c r="V2261">
        <f t="shared" si="215"/>
        <v>2016</v>
      </c>
    </row>
    <row r="2262" spans="1:22" ht="60" x14ac:dyDescent="0.25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210"/>
        <v>51</v>
      </c>
      <c r="P2262">
        <f t="shared" si="211"/>
        <v>147.88</v>
      </c>
      <c r="Q2262" t="s">
        <v>8315</v>
      </c>
      <c r="R2262" t="s">
        <v>8336</v>
      </c>
      <c r="S2262" s="14">
        <f t="shared" si="212"/>
        <v>41880.753437499996</v>
      </c>
      <c r="T2262" s="14">
        <f t="shared" si="213"/>
        <v>41905.165972222225</v>
      </c>
      <c r="U2262">
        <f t="shared" si="214"/>
        <v>25</v>
      </c>
      <c r="V2262">
        <f t="shared" si="215"/>
        <v>2014</v>
      </c>
    </row>
    <row r="2263" spans="1:22" ht="60" x14ac:dyDescent="0.25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210"/>
        <v>51</v>
      </c>
      <c r="P2263">
        <f t="shared" si="211"/>
        <v>63.12</v>
      </c>
      <c r="Q2263" t="s">
        <v>8321</v>
      </c>
      <c r="R2263" t="s">
        <v>8343</v>
      </c>
      <c r="S2263" s="14">
        <f t="shared" si="212"/>
        <v>42250.685706018514</v>
      </c>
      <c r="T2263" s="14">
        <f t="shared" si="213"/>
        <v>42288.208333333328</v>
      </c>
      <c r="U2263">
        <f t="shared" si="214"/>
        <v>38</v>
      </c>
      <c r="V2263">
        <f t="shared" si="215"/>
        <v>2015</v>
      </c>
    </row>
    <row r="2264" spans="1:22" ht="60" x14ac:dyDescent="0.25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210"/>
        <v>51</v>
      </c>
      <c r="P2264">
        <f t="shared" si="211"/>
        <v>74.62</v>
      </c>
      <c r="Q2264" t="s">
        <v>8312</v>
      </c>
      <c r="R2264" t="s">
        <v>8350</v>
      </c>
      <c r="S2264" s="14">
        <f t="shared" si="212"/>
        <v>41923.837731481479</v>
      </c>
      <c r="T2264" s="14">
        <f t="shared" si="213"/>
        <v>41946.249305555553</v>
      </c>
      <c r="U2264">
        <f t="shared" si="214"/>
        <v>23</v>
      </c>
      <c r="V2264">
        <f t="shared" si="215"/>
        <v>2014</v>
      </c>
    </row>
    <row r="2265" spans="1:22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210"/>
        <v>50</v>
      </c>
      <c r="P2265">
        <f t="shared" si="211"/>
        <v>51.22</v>
      </c>
      <c r="Q2265" t="s">
        <v>8318</v>
      </c>
      <c r="R2265" t="s">
        <v>8345</v>
      </c>
      <c r="S2265" s="14">
        <f t="shared" si="212"/>
        <v>41243.197592592594</v>
      </c>
      <c r="T2265" s="14">
        <f t="shared" si="213"/>
        <v>41303.197592592594</v>
      </c>
      <c r="U2265">
        <f t="shared" si="214"/>
        <v>60</v>
      </c>
      <c r="V2265">
        <f t="shared" si="215"/>
        <v>2012</v>
      </c>
    </row>
    <row r="2266" spans="1:22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210"/>
        <v>50</v>
      </c>
      <c r="P2266">
        <f t="shared" si="211"/>
        <v>117.56</v>
      </c>
      <c r="Q2266" t="s">
        <v>8308</v>
      </c>
      <c r="R2266" t="s">
        <v>8335</v>
      </c>
      <c r="S2266" s="14">
        <f t="shared" si="212"/>
        <v>42482.624699074076</v>
      </c>
      <c r="T2266" s="14">
        <f t="shared" si="213"/>
        <v>42512.624699074076</v>
      </c>
      <c r="U2266">
        <f t="shared" si="214"/>
        <v>30</v>
      </c>
      <c r="V2266">
        <f t="shared" si="215"/>
        <v>2016</v>
      </c>
    </row>
    <row r="2267" spans="1:22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210"/>
        <v>50</v>
      </c>
      <c r="P2267">
        <f t="shared" si="211"/>
        <v>60</v>
      </c>
      <c r="Q2267" t="s">
        <v>8315</v>
      </c>
      <c r="R2267" t="s">
        <v>8316</v>
      </c>
      <c r="S2267" s="14">
        <f t="shared" si="212"/>
        <v>42370.007766203707</v>
      </c>
      <c r="T2267" s="14">
        <f t="shared" si="213"/>
        <v>42398.981944444444</v>
      </c>
      <c r="U2267">
        <f t="shared" si="214"/>
        <v>29</v>
      </c>
      <c r="V2267">
        <f t="shared" si="215"/>
        <v>2016</v>
      </c>
    </row>
    <row r="2268" spans="1:22" ht="45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210"/>
        <v>49</v>
      </c>
      <c r="P2268">
        <f t="shared" si="211"/>
        <v>176.36</v>
      </c>
      <c r="Q2268" t="s">
        <v>8308</v>
      </c>
      <c r="R2268" t="s">
        <v>8314</v>
      </c>
      <c r="S2268" s="14">
        <f t="shared" si="212"/>
        <v>42767.577303240745</v>
      </c>
      <c r="T2268" s="14">
        <f t="shared" si="213"/>
        <v>42797.577303240745</v>
      </c>
      <c r="U2268">
        <f t="shared" si="214"/>
        <v>30</v>
      </c>
      <c r="V2268">
        <f t="shared" si="215"/>
        <v>2017</v>
      </c>
    </row>
    <row r="2269" spans="1:22" ht="45" x14ac:dyDescent="0.25">
      <c r="A2269">
        <v>1814</v>
      </c>
      <c r="B2269" s="3" t="s">
        <v>1815</v>
      </c>
      <c r="C2269" s="3" t="s">
        <v>5924</v>
      </c>
      <c r="D2269" s="6">
        <v>12000</v>
      </c>
      <c r="E2269" s="8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>
        <f t="shared" si="210"/>
        <v>49</v>
      </c>
      <c r="P2269">
        <f t="shared" si="211"/>
        <v>42.16</v>
      </c>
      <c r="Q2269" t="s">
        <v>8323</v>
      </c>
      <c r="R2269" t="s">
        <v>8324</v>
      </c>
      <c r="S2269" s="14">
        <f t="shared" si="212"/>
        <v>42033.314074074078</v>
      </c>
      <c r="T2269" s="14">
        <f t="shared" si="213"/>
        <v>42063.314074074078</v>
      </c>
      <c r="U2269">
        <f t="shared" si="214"/>
        <v>30</v>
      </c>
      <c r="V2269">
        <f t="shared" si="215"/>
        <v>2015</v>
      </c>
    </row>
    <row r="2270" spans="1:22" ht="60" x14ac:dyDescent="0.25">
      <c r="A2270">
        <v>1552</v>
      </c>
      <c r="B2270" s="3" t="s">
        <v>1553</v>
      </c>
      <c r="C2270" s="3" t="s">
        <v>5662</v>
      </c>
      <c r="D2270" s="6">
        <v>4300</v>
      </c>
      <c r="E2270" s="8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>
        <f t="shared" si="210"/>
        <v>49</v>
      </c>
      <c r="P2270">
        <f t="shared" si="211"/>
        <v>132.19</v>
      </c>
      <c r="Q2270" t="s">
        <v>8323</v>
      </c>
      <c r="R2270" t="s">
        <v>8351</v>
      </c>
      <c r="S2270" s="14">
        <f t="shared" si="212"/>
        <v>41892.688750000001</v>
      </c>
      <c r="T2270" s="14">
        <f t="shared" si="213"/>
        <v>41913.165972222225</v>
      </c>
      <c r="U2270">
        <f t="shared" si="214"/>
        <v>21</v>
      </c>
      <c r="V2270">
        <f t="shared" si="215"/>
        <v>2014</v>
      </c>
    </row>
    <row r="2271" spans="1:22" ht="60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210"/>
        <v>49</v>
      </c>
      <c r="P2271">
        <f t="shared" si="211"/>
        <v>47.26</v>
      </c>
      <c r="Q2271" t="s">
        <v>8315</v>
      </c>
      <c r="R2271" t="s">
        <v>8316</v>
      </c>
      <c r="S2271" s="14">
        <f t="shared" si="212"/>
        <v>42663.468078703707</v>
      </c>
      <c r="T2271" s="14">
        <f t="shared" si="213"/>
        <v>42688.509745370371</v>
      </c>
      <c r="U2271">
        <f t="shared" si="214"/>
        <v>26</v>
      </c>
      <c r="V2271">
        <f t="shared" si="215"/>
        <v>2016</v>
      </c>
    </row>
    <row r="2272" spans="1:22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210"/>
        <v>48</v>
      </c>
      <c r="P2272">
        <f t="shared" si="211"/>
        <v>159.33000000000001</v>
      </c>
      <c r="Q2272" t="s">
        <v>8312</v>
      </c>
      <c r="R2272" t="s">
        <v>8337</v>
      </c>
      <c r="S2272" s="14">
        <f t="shared" si="212"/>
        <v>42788.151238425926</v>
      </c>
      <c r="T2272" s="14">
        <f t="shared" si="213"/>
        <v>42820.999305555553</v>
      </c>
      <c r="U2272">
        <f t="shared" si="214"/>
        <v>33</v>
      </c>
      <c r="V2272">
        <f t="shared" si="215"/>
        <v>2017</v>
      </c>
    </row>
    <row r="2273" spans="1:22" ht="45" x14ac:dyDescent="0.25">
      <c r="A2273">
        <v>1802</v>
      </c>
      <c r="B2273" s="3" t="s">
        <v>1803</v>
      </c>
      <c r="C2273" s="3" t="s">
        <v>5912</v>
      </c>
      <c r="D2273" s="6">
        <v>3500</v>
      </c>
      <c r="E2273" s="8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>
        <f t="shared" si="210"/>
        <v>48</v>
      </c>
      <c r="P2273">
        <f t="shared" si="211"/>
        <v>94.28</v>
      </c>
      <c r="Q2273" t="s">
        <v>8323</v>
      </c>
      <c r="R2273" t="s">
        <v>8324</v>
      </c>
      <c r="S2273" s="14">
        <f t="shared" si="212"/>
        <v>42159.47256944445</v>
      </c>
      <c r="T2273" s="14">
        <f t="shared" si="213"/>
        <v>42182.915972222225</v>
      </c>
      <c r="U2273">
        <f t="shared" si="214"/>
        <v>24</v>
      </c>
      <c r="V2273">
        <f t="shared" si="215"/>
        <v>2015</v>
      </c>
    </row>
    <row r="2274" spans="1:22" ht="60" x14ac:dyDescent="0.25">
      <c r="A2274">
        <v>1786</v>
      </c>
      <c r="B2274" s="3" t="s">
        <v>1787</v>
      </c>
      <c r="C2274" s="3" t="s">
        <v>5896</v>
      </c>
      <c r="D2274" s="6">
        <v>1900</v>
      </c>
      <c r="E2274" s="8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>
        <f t="shared" si="210"/>
        <v>48</v>
      </c>
      <c r="P2274">
        <f t="shared" si="211"/>
        <v>31.21</v>
      </c>
      <c r="Q2274" t="s">
        <v>8323</v>
      </c>
      <c r="R2274" t="s">
        <v>8324</v>
      </c>
      <c r="S2274" s="14">
        <f t="shared" si="212"/>
        <v>41958.550659722227</v>
      </c>
      <c r="T2274" s="14">
        <f t="shared" si="213"/>
        <v>41988.550659722227</v>
      </c>
      <c r="U2274">
        <f t="shared" si="214"/>
        <v>30</v>
      </c>
      <c r="V2274">
        <f t="shared" si="215"/>
        <v>2014</v>
      </c>
    </row>
    <row r="2275" spans="1:22" ht="60" x14ac:dyDescent="0.25">
      <c r="A2275">
        <v>3976</v>
      </c>
      <c r="B2275" s="3" t="s">
        <v>3973</v>
      </c>
      <c r="C2275" s="3" t="s">
        <v>8083</v>
      </c>
      <c r="D2275" s="6">
        <v>1300</v>
      </c>
      <c r="E2275" s="8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>
        <f t="shared" si="210"/>
        <v>48</v>
      </c>
      <c r="P2275">
        <f t="shared" si="211"/>
        <v>62</v>
      </c>
      <c r="Q2275" t="s">
        <v>8315</v>
      </c>
      <c r="R2275" t="s">
        <v>8316</v>
      </c>
      <c r="S2275" s="14">
        <f t="shared" si="212"/>
        <v>41830.858344907407</v>
      </c>
      <c r="T2275" s="14">
        <f t="shared" si="213"/>
        <v>41852.291666666664</v>
      </c>
      <c r="U2275">
        <f t="shared" si="214"/>
        <v>22</v>
      </c>
      <c r="V2275">
        <f t="shared" si="215"/>
        <v>2014</v>
      </c>
    </row>
    <row r="2276" spans="1:22" ht="45" x14ac:dyDescent="0.25">
      <c r="A2276">
        <v>2323</v>
      </c>
      <c r="B2276" s="3" t="s">
        <v>2324</v>
      </c>
      <c r="C2276" s="3" t="s">
        <v>6433</v>
      </c>
      <c r="D2276" s="6">
        <v>250</v>
      </c>
      <c r="E2276" s="8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>
        <f t="shared" si="210"/>
        <v>48</v>
      </c>
      <c r="P2276">
        <f t="shared" si="211"/>
        <v>30</v>
      </c>
      <c r="Q2276" t="s">
        <v>8326</v>
      </c>
      <c r="R2276" t="s">
        <v>8327</v>
      </c>
      <c r="S2276" s="14">
        <f t="shared" si="212"/>
        <v>42807.755173611105</v>
      </c>
      <c r="T2276" s="14">
        <f t="shared" si="213"/>
        <v>42814.755173611105</v>
      </c>
      <c r="U2276">
        <f t="shared" si="214"/>
        <v>7</v>
      </c>
      <c r="V2276">
        <f t="shared" si="215"/>
        <v>2017</v>
      </c>
    </row>
    <row r="2277" spans="1:22" ht="45" x14ac:dyDescent="0.25">
      <c r="A2277">
        <v>1019</v>
      </c>
      <c r="B2277" s="3" t="s">
        <v>1020</v>
      </c>
      <c r="C2277" s="3" t="s">
        <v>5129</v>
      </c>
      <c r="D2277" s="6">
        <v>45000</v>
      </c>
      <c r="E2277" s="8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>
        <f t="shared" si="210"/>
        <v>47</v>
      </c>
      <c r="P2277">
        <f t="shared" si="211"/>
        <v>53.25</v>
      </c>
      <c r="Q2277" t="s">
        <v>8308</v>
      </c>
      <c r="R2277" t="s">
        <v>8314</v>
      </c>
      <c r="S2277" s="14">
        <f t="shared" si="212"/>
        <v>42009.973946759259</v>
      </c>
      <c r="T2277" s="14">
        <f t="shared" si="213"/>
        <v>42039.973946759259</v>
      </c>
      <c r="U2277">
        <f t="shared" si="214"/>
        <v>30</v>
      </c>
      <c r="V2277">
        <f t="shared" si="215"/>
        <v>2015</v>
      </c>
    </row>
    <row r="2278" spans="1:22" ht="30" x14ac:dyDescent="0.25">
      <c r="A2278">
        <v>969</v>
      </c>
      <c r="B2278" s="3" t="s">
        <v>970</v>
      </c>
      <c r="C2278" s="3" t="s">
        <v>5079</v>
      </c>
      <c r="D2278" s="6">
        <v>30000</v>
      </c>
      <c r="E2278" s="8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8271</v>
      </c>
      <c r="O2278">
        <f t="shared" si="210"/>
        <v>47</v>
      </c>
      <c r="P2278">
        <f t="shared" si="211"/>
        <v>1272.73</v>
      </c>
      <c r="Q2278" t="s">
        <v>8308</v>
      </c>
      <c r="R2278" t="s">
        <v>8314</v>
      </c>
      <c r="S2278" s="14">
        <f t="shared" si="212"/>
        <v>42742.30332175926</v>
      </c>
      <c r="T2278" s="14">
        <f t="shared" si="213"/>
        <v>42775.30332175926</v>
      </c>
      <c r="U2278">
        <f t="shared" si="214"/>
        <v>33</v>
      </c>
      <c r="V2278">
        <f t="shared" si="215"/>
        <v>2017</v>
      </c>
    </row>
    <row r="2279" spans="1:22" ht="45" x14ac:dyDescent="0.25">
      <c r="A2279">
        <v>4036</v>
      </c>
      <c r="B2279" s="3" t="s">
        <v>4032</v>
      </c>
      <c r="C2279" s="3" t="s">
        <v>7438</v>
      </c>
      <c r="D2279" s="6">
        <v>6000</v>
      </c>
      <c r="E2279" s="8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>
        <f t="shared" si="210"/>
        <v>47</v>
      </c>
      <c r="P2279">
        <f t="shared" si="211"/>
        <v>166.06</v>
      </c>
      <c r="Q2279" t="s">
        <v>8315</v>
      </c>
      <c r="R2279" t="s">
        <v>8316</v>
      </c>
      <c r="S2279" s="14">
        <f t="shared" si="212"/>
        <v>41804.937083333331</v>
      </c>
      <c r="T2279" s="14">
        <f t="shared" si="213"/>
        <v>41821.9375</v>
      </c>
      <c r="U2279">
        <f t="shared" si="214"/>
        <v>18</v>
      </c>
      <c r="V2279">
        <f t="shared" si="215"/>
        <v>2014</v>
      </c>
    </row>
    <row r="2280" spans="1:22" ht="60" x14ac:dyDescent="0.25">
      <c r="A2280">
        <v>1903</v>
      </c>
      <c r="B2280" s="3" t="s">
        <v>1904</v>
      </c>
      <c r="C2280" s="3" t="s">
        <v>6013</v>
      </c>
      <c r="D2280" s="6">
        <v>3000</v>
      </c>
      <c r="E2280" s="8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>
        <f t="shared" si="210"/>
        <v>47</v>
      </c>
      <c r="P2280">
        <f t="shared" si="211"/>
        <v>34.1</v>
      </c>
      <c r="Q2280" t="s">
        <v>8308</v>
      </c>
      <c r="R2280" t="s">
        <v>8348</v>
      </c>
      <c r="S2280" s="14">
        <f t="shared" si="212"/>
        <v>42702.770729166667</v>
      </c>
      <c r="T2280" s="14">
        <f t="shared" si="213"/>
        <v>42762.770729166667</v>
      </c>
      <c r="U2280">
        <f t="shared" si="214"/>
        <v>60</v>
      </c>
      <c r="V2280">
        <f t="shared" si="215"/>
        <v>2016</v>
      </c>
    </row>
    <row r="2281" spans="1:22" ht="60" x14ac:dyDescent="0.25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>
        <f t="shared" si="210"/>
        <v>47</v>
      </c>
      <c r="P2281">
        <f t="shared" si="211"/>
        <v>29.63</v>
      </c>
      <c r="Q2281" t="s">
        <v>8308</v>
      </c>
      <c r="R2281" t="s">
        <v>8348</v>
      </c>
      <c r="S2281" s="14">
        <f t="shared" si="212"/>
        <v>42113.875567129624</v>
      </c>
      <c r="T2281" s="14">
        <f t="shared" si="213"/>
        <v>42143.875567129624</v>
      </c>
      <c r="U2281">
        <f t="shared" si="214"/>
        <v>30</v>
      </c>
      <c r="V2281">
        <f t="shared" si="215"/>
        <v>2015</v>
      </c>
    </row>
    <row r="2282" spans="1:22" ht="45" x14ac:dyDescent="0.25">
      <c r="A2282">
        <v>960</v>
      </c>
      <c r="B2282" s="3" t="s">
        <v>961</v>
      </c>
      <c r="C2282" s="3" t="s">
        <v>5070</v>
      </c>
      <c r="D2282" s="6">
        <v>55650</v>
      </c>
      <c r="E2282" s="8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>
        <f t="shared" si="210"/>
        <v>46</v>
      </c>
      <c r="P2282">
        <f t="shared" si="211"/>
        <v>136.46</v>
      </c>
      <c r="Q2282" t="s">
        <v>8308</v>
      </c>
      <c r="R2282" t="s">
        <v>8314</v>
      </c>
      <c r="S2282" s="14">
        <f t="shared" si="212"/>
        <v>42766.626793981486</v>
      </c>
      <c r="T2282" s="14">
        <f t="shared" si="213"/>
        <v>42808.585127314815</v>
      </c>
      <c r="U2282">
        <f t="shared" si="214"/>
        <v>42</v>
      </c>
      <c r="V2282">
        <f t="shared" si="215"/>
        <v>2017</v>
      </c>
    </row>
    <row r="2283" spans="1:22" ht="60" x14ac:dyDescent="0.25">
      <c r="A2283">
        <v>3207</v>
      </c>
      <c r="B2283" s="3" t="s">
        <v>3207</v>
      </c>
      <c r="C2283" s="3" t="s">
        <v>7317</v>
      </c>
      <c r="D2283" s="6">
        <v>5500</v>
      </c>
      <c r="E2283" s="8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8303</v>
      </c>
      <c r="O2283">
        <f t="shared" si="210"/>
        <v>46</v>
      </c>
      <c r="P2283">
        <f t="shared" si="211"/>
        <v>70.83</v>
      </c>
      <c r="Q2283" t="s">
        <v>8315</v>
      </c>
      <c r="R2283" t="s">
        <v>8336</v>
      </c>
      <c r="S2283" s="14">
        <f t="shared" si="212"/>
        <v>42057.277858796297</v>
      </c>
      <c r="T2283" s="14">
        <f t="shared" si="213"/>
        <v>42117.236192129625</v>
      </c>
      <c r="U2283">
        <f t="shared" si="214"/>
        <v>60</v>
      </c>
      <c r="V2283">
        <f t="shared" si="215"/>
        <v>2015</v>
      </c>
    </row>
    <row r="2284" spans="1:22" ht="60" x14ac:dyDescent="0.25">
      <c r="A2284">
        <v>697</v>
      </c>
      <c r="B2284" s="3" t="s">
        <v>698</v>
      </c>
      <c r="C2284" s="3" t="s">
        <v>4807</v>
      </c>
      <c r="D2284" s="6">
        <v>5000</v>
      </c>
      <c r="E2284" s="8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8271</v>
      </c>
      <c r="O2284">
        <f t="shared" si="210"/>
        <v>46</v>
      </c>
      <c r="P2284">
        <f t="shared" si="211"/>
        <v>20.34</v>
      </c>
      <c r="Q2284" t="s">
        <v>8308</v>
      </c>
      <c r="R2284" t="s">
        <v>8314</v>
      </c>
      <c r="S2284" s="14">
        <f t="shared" si="212"/>
        <v>42388.523020833338</v>
      </c>
      <c r="T2284" s="14">
        <f t="shared" si="213"/>
        <v>42403.523020833338</v>
      </c>
      <c r="U2284">
        <f t="shared" si="214"/>
        <v>15</v>
      </c>
      <c r="V2284">
        <f t="shared" si="215"/>
        <v>2016</v>
      </c>
    </row>
    <row r="2285" spans="1:22" ht="60" x14ac:dyDescent="0.25">
      <c r="A2285">
        <v>970</v>
      </c>
      <c r="B2285" s="3" t="s">
        <v>971</v>
      </c>
      <c r="C2285" s="3" t="s">
        <v>5080</v>
      </c>
      <c r="D2285" s="6">
        <v>5000</v>
      </c>
      <c r="E2285" s="8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>
        <f t="shared" si="210"/>
        <v>46</v>
      </c>
      <c r="P2285">
        <f t="shared" si="211"/>
        <v>164</v>
      </c>
      <c r="Q2285" t="s">
        <v>8308</v>
      </c>
      <c r="R2285" t="s">
        <v>8314</v>
      </c>
      <c r="S2285" s="14">
        <f t="shared" si="212"/>
        <v>42721.220520833333</v>
      </c>
      <c r="T2285" s="14">
        <f t="shared" si="213"/>
        <v>42758.207638888889</v>
      </c>
      <c r="U2285">
        <f t="shared" si="214"/>
        <v>37</v>
      </c>
      <c r="V2285">
        <f t="shared" si="215"/>
        <v>2016</v>
      </c>
    </row>
    <row r="2286" spans="1:22" ht="45" x14ac:dyDescent="0.25">
      <c r="A2286">
        <v>1767</v>
      </c>
      <c r="B2286" s="3" t="s">
        <v>1768</v>
      </c>
      <c r="C2286" s="3" t="s">
        <v>5877</v>
      </c>
      <c r="D2286" s="6">
        <v>5000</v>
      </c>
      <c r="E2286" s="8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>
        <f t="shared" si="210"/>
        <v>46</v>
      </c>
      <c r="P2286">
        <f t="shared" si="211"/>
        <v>58.62</v>
      </c>
      <c r="Q2286" t="s">
        <v>8323</v>
      </c>
      <c r="R2286" t="s">
        <v>8324</v>
      </c>
      <c r="S2286" s="14">
        <f t="shared" si="212"/>
        <v>41824.658379629633</v>
      </c>
      <c r="T2286" s="14">
        <f t="shared" si="213"/>
        <v>41854.658379629633</v>
      </c>
      <c r="U2286">
        <f t="shared" si="214"/>
        <v>30</v>
      </c>
      <c r="V2286">
        <f t="shared" si="215"/>
        <v>2014</v>
      </c>
    </row>
    <row r="2287" spans="1:22" ht="60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210"/>
        <v>46</v>
      </c>
      <c r="P2287">
        <f t="shared" si="211"/>
        <v>34.130000000000003</v>
      </c>
      <c r="Q2287" t="s">
        <v>8315</v>
      </c>
      <c r="R2287" t="s">
        <v>8328</v>
      </c>
      <c r="S2287" s="14">
        <f t="shared" si="212"/>
        <v>42801.774699074071</v>
      </c>
      <c r="T2287" s="14">
        <f t="shared" si="213"/>
        <v>42832.733032407406</v>
      </c>
      <c r="U2287">
        <f t="shared" si="214"/>
        <v>31</v>
      </c>
      <c r="V2287">
        <f t="shared" si="215"/>
        <v>2017</v>
      </c>
    </row>
    <row r="2288" spans="1:22" ht="60" x14ac:dyDescent="0.25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210"/>
        <v>46</v>
      </c>
      <c r="P2288">
        <f t="shared" si="211"/>
        <v>88.31</v>
      </c>
      <c r="Q2288" t="s">
        <v>8323</v>
      </c>
      <c r="R2288" t="s">
        <v>8324</v>
      </c>
      <c r="S2288" s="14">
        <f t="shared" si="212"/>
        <v>41930.218657407408</v>
      </c>
      <c r="T2288" s="14">
        <f t="shared" si="213"/>
        <v>41972.624305555553</v>
      </c>
      <c r="U2288">
        <f t="shared" si="214"/>
        <v>43</v>
      </c>
      <c r="V2288">
        <f t="shared" si="215"/>
        <v>2014</v>
      </c>
    </row>
    <row r="2289" spans="1:22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210"/>
        <v>45</v>
      </c>
      <c r="P2289">
        <f t="shared" si="211"/>
        <v>185.83</v>
      </c>
      <c r="Q2289" t="s">
        <v>8318</v>
      </c>
      <c r="R2289" t="s">
        <v>8347</v>
      </c>
      <c r="S2289" s="14">
        <f t="shared" si="212"/>
        <v>42236.159918981488</v>
      </c>
      <c r="T2289" s="14">
        <f t="shared" si="213"/>
        <v>42266.159918981488</v>
      </c>
      <c r="U2289">
        <f t="shared" si="214"/>
        <v>30</v>
      </c>
      <c r="V2289">
        <f t="shared" si="215"/>
        <v>2015</v>
      </c>
    </row>
    <row r="2290" spans="1:22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210"/>
        <v>45</v>
      </c>
      <c r="P2290">
        <f t="shared" si="211"/>
        <v>56.42</v>
      </c>
      <c r="Q2290" t="s">
        <v>8323</v>
      </c>
      <c r="R2290" t="s">
        <v>8351</v>
      </c>
      <c r="S2290" s="14">
        <f t="shared" si="212"/>
        <v>42525.153055555551</v>
      </c>
      <c r="T2290" s="14">
        <f t="shared" si="213"/>
        <v>42555.153055555551</v>
      </c>
      <c r="U2290">
        <f t="shared" si="214"/>
        <v>30</v>
      </c>
      <c r="V2290">
        <f t="shared" si="215"/>
        <v>2016</v>
      </c>
    </row>
    <row r="2291" spans="1:22" ht="45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210"/>
        <v>44</v>
      </c>
      <c r="P2291">
        <f t="shared" si="211"/>
        <v>174.95</v>
      </c>
      <c r="Q2291" t="s">
        <v>8308</v>
      </c>
      <c r="R2291" t="s">
        <v>8314</v>
      </c>
      <c r="S2291" s="14">
        <f t="shared" si="212"/>
        <v>42676.583599537036</v>
      </c>
      <c r="T2291" s="14">
        <f t="shared" si="213"/>
        <v>42718.6252662037</v>
      </c>
      <c r="U2291">
        <f t="shared" si="214"/>
        <v>43</v>
      </c>
      <c r="V2291">
        <f t="shared" si="215"/>
        <v>2016</v>
      </c>
    </row>
    <row r="2292" spans="1:22" ht="60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210"/>
        <v>44</v>
      </c>
      <c r="P2292">
        <f t="shared" si="211"/>
        <v>253.14</v>
      </c>
      <c r="Q2292" t="s">
        <v>8312</v>
      </c>
      <c r="R2292" t="s">
        <v>8337</v>
      </c>
      <c r="S2292" s="14">
        <f t="shared" si="212"/>
        <v>42804.534652777773</v>
      </c>
      <c r="T2292" s="14">
        <f t="shared" si="213"/>
        <v>42834.492986111116</v>
      </c>
      <c r="U2292">
        <f t="shared" si="214"/>
        <v>30</v>
      </c>
      <c r="V2292">
        <f t="shared" si="215"/>
        <v>2017</v>
      </c>
    </row>
    <row r="2293" spans="1:22" ht="60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210"/>
        <v>44</v>
      </c>
      <c r="P2293">
        <f t="shared" si="211"/>
        <v>57.17</v>
      </c>
      <c r="Q2293" t="s">
        <v>8315</v>
      </c>
      <c r="R2293" t="s">
        <v>8316</v>
      </c>
      <c r="S2293" s="14">
        <f t="shared" si="212"/>
        <v>42221.656782407401</v>
      </c>
      <c r="T2293" s="14">
        <f t="shared" si="213"/>
        <v>42281.656782407401</v>
      </c>
      <c r="U2293">
        <f t="shared" si="214"/>
        <v>60</v>
      </c>
      <c r="V2293">
        <f t="shared" si="215"/>
        <v>2015</v>
      </c>
    </row>
    <row r="2294" spans="1:22" ht="45" x14ac:dyDescent="0.25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210"/>
        <v>43</v>
      </c>
      <c r="P2294">
        <f t="shared" si="211"/>
        <v>215.96</v>
      </c>
      <c r="Q2294" t="s">
        <v>8308</v>
      </c>
      <c r="R2294" t="s">
        <v>8348</v>
      </c>
      <c r="S2294" s="14">
        <f t="shared" si="212"/>
        <v>42514.671099537038</v>
      </c>
      <c r="T2294" s="14">
        <f t="shared" si="213"/>
        <v>42544.671099537038</v>
      </c>
      <c r="U2294">
        <f t="shared" si="214"/>
        <v>30</v>
      </c>
      <c r="V2294">
        <f t="shared" si="215"/>
        <v>2016</v>
      </c>
    </row>
    <row r="2295" spans="1:22" ht="45" x14ac:dyDescent="0.25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210"/>
        <v>43</v>
      </c>
      <c r="P2295">
        <f t="shared" si="211"/>
        <v>89.19</v>
      </c>
      <c r="Q2295" t="s">
        <v>8308</v>
      </c>
      <c r="R2295" t="s">
        <v>8314</v>
      </c>
      <c r="S2295" s="14">
        <f t="shared" si="212"/>
        <v>42194.833784722221</v>
      </c>
      <c r="T2295" s="14">
        <f t="shared" si="213"/>
        <v>42236.833784722221</v>
      </c>
      <c r="U2295">
        <f t="shared" si="214"/>
        <v>42</v>
      </c>
      <c r="V2295">
        <f t="shared" si="215"/>
        <v>2015</v>
      </c>
    </row>
    <row r="2296" spans="1:22" ht="45" x14ac:dyDescent="0.25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210"/>
        <v>43</v>
      </c>
      <c r="P2296">
        <f t="shared" si="211"/>
        <v>40.98</v>
      </c>
      <c r="Q2296" t="s">
        <v>8308</v>
      </c>
      <c r="R2296" t="s">
        <v>8348</v>
      </c>
      <c r="S2296" s="14">
        <f t="shared" si="212"/>
        <v>42270.875706018516</v>
      </c>
      <c r="T2296" s="14">
        <f t="shared" si="213"/>
        <v>42298.958333333328</v>
      </c>
      <c r="U2296">
        <f t="shared" si="214"/>
        <v>29</v>
      </c>
      <c r="V2296">
        <f t="shared" si="215"/>
        <v>2015</v>
      </c>
    </row>
    <row r="2297" spans="1:22" ht="60" x14ac:dyDescent="0.25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210"/>
        <v>43</v>
      </c>
      <c r="P2297">
        <f t="shared" si="211"/>
        <v>58.08</v>
      </c>
      <c r="Q2297" t="s">
        <v>8310</v>
      </c>
      <c r="R2297" t="s">
        <v>8342</v>
      </c>
      <c r="S2297" s="14">
        <f t="shared" si="212"/>
        <v>41733.716435185182</v>
      </c>
      <c r="T2297" s="14">
        <f t="shared" si="213"/>
        <v>41763.716435185182</v>
      </c>
      <c r="U2297">
        <f t="shared" si="214"/>
        <v>30</v>
      </c>
      <c r="V2297">
        <f t="shared" si="215"/>
        <v>2014</v>
      </c>
    </row>
    <row r="2298" spans="1:22" ht="45" x14ac:dyDescent="0.25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210"/>
        <v>43</v>
      </c>
      <c r="P2298">
        <f t="shared" si="211"/>
        <v>34.020000000000003</v>
      </c>
      <c r="Q2298" t="s">
        <v>8312</v>
      </c>
      <c r="R2298" t="s">
        <v>8337</v>
      </c>
      <c r="S2298" s="14">
        <f t="shared" si="212"/>
        <v>42460.98192129629</v>
      </c>
      <c r="T2298" s="14">
        <f t="shared" si="213"/>
        <v>42481.166666666672</v>
      </c>
      <c r="U2298">
        <f t="shared" si="214"/>
        <v>21</v>
      </c>
      <c r="V2298">
        <f t="shared" si="215"/>
        <v>2016</v>
      </c>
    </row>
    <row r="2299" spans="1:22" ht="45" x14ac:dyDescent="0.25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210"/>
        <v>42</v>
      </c>
      <c r="P2299">
        <f t="shared" si="211"/>
        <v>364.35</v>
      </c>
      <c r="Q2299" t="s">
        <v>8308</v>
      </c>
      <c r="R2299" t="s">
        <v>8314</v>
      </c>
      <c r="S2299" s="14">
        <f t="shared" si="212"/>
        <v>42740.693692129629</v>
      </c>
      <c r="T2299" s="14">
        <f t="shared" si="213"/>
        <v>42786.791666666672</v>
      </c>
      <c r="U2299">
        <f t="shared" si="214"/>
        <v>47</v>
      </c>
      <c r="V2299">
        <f t="shared" si="215"/>
        <v>2017</v>
      </c>
    </row>
    <row r="2300" spans="1:22" ht="60" x14ac:dyDescent="0.25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210"/>
        <v>42</v>
      </c>
      <c r="P2300">
        <f t="shared" si="211"/>
        <v>105.03</v>
      </c>
      <c r="Q2300" t="s">
        <v>8315</v>
      </c>
      <c r="R2300" t="s">
        <v>8316</v>
      </c>
      <c r="S2300" s="14">
        <f t="shared" si="212"/>
        <v>42618.827013888891</v>
      </c>
      <c r="T2300" s="14">
        <f t="shared" si="213"/>
        <v>42648.827013888891</v>
      </c>
      <c r="U2300">
        <f t="shared" si="214"/>
        <v>30</v>
      </c>
      <c r="V2300">
        <f t="shared" si="215"/>
        <v>2016</v>
      </c>
    </row>
    <row r="2301" spans="1:22" ht="45" x14ac:dyDescent="0.25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210"/>
        <v>42</v>
      </c>
      <c r="P2301">
        <f t="shared" si="211"/>
        <v>34.18</v>
      </c>
      <c r="Q2301" t="s">
        <v>8312</v>
      </c>
      <c r="R2301" t="s">
        <v>8344</v>
      </c>
      <c r="S2301" s="14">
        <f t="shared" si="212"/>
        <v>41541.106921296298</v>
      </c>
      <c r="T2301" s="14">
        <f t="shared" si="213"/>
        <v>41563.415972222225</v>
      </c>
      <c r="U2301">
        <f t="shared" si="214"/>
        <v>23</v>
      </c>
      <c r="V2301">
        <f t="shared" si="215"/>
        <v>2013</v>
      </c>
    </row>
    <row r="2302" spans="1:22" ht="45" x14ac:dyDescent="0.25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210"/>
        <v>42</v>
      </c>
      <c r="P2302">
        <f t="shared" si="211"/>
        <v>79.87</v>
      </c>
      <c r="Q2302" t="s">
        <v>8315</v>
      </c>
      <c r="R2302" t="s">
        <v>8328</v>
      </c>
      <c r="S2302" s="14">
        <f t="shared" si="212"/>
        <v>41876.718935185185</v>
      </c>
      <c r="T2302" s="14">
        <f t="shared" si="213"/>
        <v>41931.208333333336</v>
      </c>
      <c r="U2302">
        <f t="shared" si="214"/>
        <v>55</v>
      </c>
      <c r="V2302">
        <f t="shared" si="215"/>
        <v>2014</v>
      </c>
    </row>
    <row r="2303" spans="1:22" ht="30" x14ac:dyDescent="0.25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210"/>
        <v>42</v>
      </c>
      <c r="P2303">
        <f t="shared" si="211"/>
        <v>83.43</v>
      </c>
      <c r="Q2303" t="s">
        <v>8323</v>
      </c>
      <c r="R2303" t="s">
        <v>8352</v>
      </c>
      <c r="S2303" s="14">
        <f t="shared" si="212"/>
        <v>42034.639768518522</v>
      </c>
      <c r="T2303" s="14">
        <f t="shared" si="213"/>
        <v>42064.639768518522</v>
      </c>
      <c r="U2303">
        <f t="shared" si="214"/>
        <v>30</v>
      </c>
      <c r="V2303">
        <f t="shared" si="215"/>
        <v>2015</v>
      </c>
    </row>
    <row r="2304" spans="1:22" ht="45" x14ac:dyDescent="0.25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210"/>
        <v>42</v>
      </c>
      <c r="P2304">
        <f t="shared" si="211"/>
        <v>77.11</v>
      </c>
      <c r="Q2304" t="s">
        <v>8318</v>
      </c>
      <c r="R2304" t="s">
        <v>8347</v>
      </c>
      <c r="S2304" s="14">
        <f t="shared" si="212"/>
        <v>42259.542800925927</v>
      </c>
      <c r="T2304" s="14">
        <f t="shared" si="213"/>
        <v>42287.875</v>
      </c>
      <c r="U2304">
        <f t="shared" si="214"/>
        <v>29</v>
      </c>
      <c r="V2304">
        <f t="shared" si="215"/>
        <v>2015</v>
      </c>
    </row>
    <row r="2305" spans="1:22" ht="45" x14ac:dyDescent="0.25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210"/>
        <v>42</v>
      </c>
      <c r="P2305">
        <f t="shared" si="211"/>
        <v>29.79</v>
      </c>
      <c r="Q2305" t="s">
        <v>8315</v>
      </c>
      <c r="R2305" t="s">
        <v>8316</v>
      </c>
      <c r="S2305" s="14">
        <f t="shared" si="212"/>
        <v>42111.71665509259</v>
      </c>
      <c r="T2305" s="14">
        <f t="shared" si="213"/>
        <v>42131.71665509259</v>
      </c>
      <c r="U2305">
        <f t="shared" si="214"/>
        <v>20</v>
      </c>
      <c r="V2305">
        <f t="shared" si="215"/>
        <v>2015</v>
      </c>
    </row>
    <row r="2306" spans="1:22" ht="60" x14ac:dyDescent="0.25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216">ROUND(E2306/D2306*100,0)</f>
        <v>41</v>
      </c>
      <c r="P2306">
        <f t="shared" si="211"/>
        <v>120.77</v>
      </c>
      <c r="Q2306" t="s">
        <v>8323</v>
      </c>
      <c r="R2306" t="s">
        <v>8324</v>
      </c>
      <c r="S2306" s="14">
        <f t="shared" si="212"/>
        <v>42742.680902777778</v>
      </c>
      <c r="T2306" s="14">
        <f t="shared" si="213"/>
        <v>42777.680902777778</v>
      </c>
      <c r="U2306">
        <f t="shared" si="214"/>
        <v>35</v>
      </c>
      <c r="V2306">
        <f t="shared" si="215"/>
        <v>2017</v>
      </c>
    </row>
    <row r="2307" spans="1:22" ht="60" x14ac:dyDescent="0.25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216"/>
        <v>41</v>
      </c>
      <c r="P2307">
        <f t="shared" ref="P2307:P2370" si="217">IFERROR(ROUND(E2307/L2307,2),0)</f>
        <v>81.319999999999993</v>
      </c>
      <c r="Q2307" t="s">
        <v>8315</v>
      </c>
      <c r="R2307" t="s">
        <v>8316</v>
      </c>
      <c r="S2307" s="14">
        <f t="shared" ref="S2307:S2370" si="218">+(((J2307/60)/60)/24)+DATE(1970,1,1)</f>
        <v>41766.617291666669</v>
      </c>
      <c r="T2307" s="14">
        <f t="shared" ref="T2307:T2370" si="219">+(((I2307/60)/60)/24)+DATE(1970,1,1)</f>
        <v>41793.290972222225</v>
      </c>
      <c r="U2307">
        <f t="shared" ref="U2307:U2370" si="220">CEILING(T2307-S2307,1)</f>
        <v>27</v>
      </c>
      <c r="V2307">
        <f t="shared" ref="V2307:V2370" si="221">YEAR(S2307)</f>
        <v>2014</v>
      </c>
    </row>
    <row r="2308" spans="1:22" ht="30" x14ac:dyDescent="0.25">
      <c r="A2308">
        <v>1570</v>
      </c>
      <c r="B2308" s="3" t="s">
        <v>1571</v>
      </c>
      <c r="C2308" s="3" t="s">
        <v>5680</v>
      </c>
      <c r="D2308" s="6">
        <v>6000</v>
      </c>
      <c r="E2308" s="8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8288</v>
      </c>
      <c r="O2308">
        <f t="shared" si="216"/>
        <v>41</v>
      </c>
      <c r="P2308">
        <f t="shared" si="217"/>
        <v>47.77</v>
      </c>
      <c r="Q2308" t="s">
        <v>8321</v>
      </c>
      <c r="R2308" t="s">
        <v>8353</v>
      </c>
      <c r="S2308" s="14">
        <f t="shared" si="218"/>
        <v>42438.813449074078</v>
      </c>
      <c r="T2308" s="14">
        <f t="shared" si="219"/>
        <v>42468.771782407406</v>
      </c>
      <c r="U2308">
        <f t="shared" si="220"/>
        <v>30</v>
      </c>
      <c r="V2308">
        <f t="shared" si="221"/>
        <v>2016</v>
      </c>
    </row>
    <row r="2309" spans="1:22" ht="60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216"/>
        <v>41</v>
      </c>
      <c r="P2309">
        <f t="shared" si="217"/>
        <v>143.82</v>
      </c>
      <c r="Q2309" t="s">
        <v>8312</v>
      </c>
      <c r="R2309" t="s">
        <v>8329</v>
      </c>
      <c r="S2309" s="14">
        <f t="shared" si="218"/>
        <v>40304.20003472222</v>
      </c>
      <c r="T2309" s="14">
        <f t="shared" si="219"/>
        <v>40391.166666666664</v>
      </c>
      <c r="U2309">
        <f t="shared" si="220"/>
        <v>87</v>
      </c>
      <c r="V2309">
        <f t="shared" si="221"/>
        <v>2010</v>
      </c>
    </row>
    <row r="2310" spans="1:22" ht="60" x14ac:dyDescent="0.25">
      <c r="A2310">
        <v>769</v>
      </c>
      <c r="B2310" s="3" t="s">
        <v>770</v>
      </c>
      <c r="C2310" s="3" t="s">
        <v>4879</v>
      </c>
      <c r="D2310" s="6">
        <v>4000</v>
      </c>
      <c r="E2310" s="8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8273</v>
      </c>
      <c r="O2310">
        <f t="shared" si="216"/>
        <v>41</v>
      </c>
      <c r="P2310">
        <f t="shared" si="217"/>
        <v>31.85</v>
      </c>
      <c r="Q2310" t="s">
        <v>8321</v>
      </c>
      <c r="R2310" t="s">
        <v>8343</v>
      </c>
      <c r="S2310" s="14">
        <f t="shared" si="218"/>
        <v>41604.996458333335</v>
      </c>
      <c r="T2310" s="14">
        <f t="shared" si="219"/>
        <v>41634.996458333335</v>
      </c>
      <c r="U2310">
        <f t="shared" si="220"/>
        <v>30</v>
      </c>
      <c r="V2310">
        <f t="shared" si="221"/>
        <v>2013</v>
      </c>
    </row>
    <row r="2311" spans="1:22" ht="45" x14ac:dyDescent="0.25">
      <c r="A2311">
        <v>2406</v>
      </c>
      <c r="B2311" s="3" t="s">
        <v>2407</v>
      </c>
      <c r="C2311" s="3" t="s">
        <v>6516</v>
      </c>
      <c r="D2311" s="6">
        <v>3250</v>
      </c>
      <c r="E2311" s="8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8282</v>
      </c>
      <c r="O2311">
        <f t="shared" si="216"/>
        <v>41</v>
      </c>
      <c r="P2311">
        <f t="shared" si="217"/>
        <v>84.06</v>
      </c>
      <c r="Q2311" t="s">
        <v>8326</v>
      </c>
      <c r="R2311" t="s">
        <v>8354</v>
      </c>
      <c r="S2311" s="14">
        <f t="shared" si="218"/>
        <v>41983.110995370371</v>
      </c>
      <c r="T2311" s="14">
        <f t="shared" si="219"/>
        <v>42023.110995370371</v>
      </c>
      <c r="U2311">
        <f t="shared" si="220"/>
        <v>40</v>
      </c>
      <c r="V2311">
        <f t="shared" si="221"/>
        <v>2014</v>
      </c>
    </row>
    <row r="2312" spans="1:22" ht="30" x14ac:dyDescent="0.25">
      <c r="A2312">
        <v>876</v>
      </c>
      <c r="B2312" s="3" t="s">
        <v>877</v>
      </c>
      <c r="C2312" s="3" t="s">
        <v>4986</v>
      </c>
      <c r="D2312" s="6">
        <v>3152</v>
      </c>
      <c r="E2312" s="8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8276</v>
      </c>
      <c r="O2312">
        <f t="shared" si="216"/>
        <v>41</v>
      </c>
      <c r="P2312">
        <f t="shared" si="217"/>
        <v>28.58</v>
      </c>
      <c r="Q2312" t="s">
        <v>8312</v>
      </c>
      <c r="R2312" t="s">
        <v>8344</v>
      </c>
      <c r="S2312" s="14">
        <f t="shared" si="218"/>
        <v>41276.496840277774</v>
      </c>
      <c r="T2312" s="14">
        <f t="shared" si="219"/>
        <v>41309.496840277774</v>
      </c>
      <c r="U2312">
        <f t="shared" si="220"/>
        <v>33</v>
      </c>
      <c r="V2312">
        <f t="shared" si="221"/>
        <v>2013</v>
      </c>
    </row>
    <row r="2313" spans="1:22" ht="60" x14ac:dyDescent="0.25">
      <c r="A2313">
        <v>886</v>
      </c>
      <c r="B2313" s="3" t="s">
        <v>887</v>
      </c>
      <c r="C2313" s="3" t="s">
        <v>4996</v>
      </c>
      <c r="D2313" s="6">
        <v>500</v>
      </c>
      <c r="E2313" s="8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>
        <f t="shared" si="216"/>
        <v>41</v>
      </c>
      <c r="P2313">
        <f t="shared" si="217"/>
        <v>29.29</v>
      </c>
      <c r="Q2313" t="s">
        <v>8312</v>
      </c>
      <c r="R2313" t="s">
        <v>8329</v>
      </c>
      <c r="S2313" s="14">
        <f t="shared" si="218"/>
        <v>42603.870520833334</v>
      </c>
      <c r="T2313" s="14">
        <f t="shared" si="219"/>
        <v>42628.870520833334</v>
      </c>
      <c r="U2313">
        <f t="shared" si="220"/>
        <v>25</v>
      </c>
      <c r="V2313">
        <f t="shared" si="221"/>
        <v>2016</v>
      </c>
    </row>
    <row r="2314" spans="1:22" ht="45" x14ac:dyDescent="0.25">
      <c r="A2314">
        <v>1106</v>
      </c>
      <c r="B2314" s="3" t="s">
        <v>1107</v>
      </c>
      <c r="C2314" s="3" t="s">
        <v>5216</v>
      </c>
      <c r="D2314" s="6">
        <v>400</v>
      </c>
      <c r="E2314" s="8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>
        <f t="shared" si="216"/>
        <v>41</v>
      </c>
      <c r="P2314">
        <f t="shared" si="217"/>
        <v>23.57</v>
      </c>
      <c r="Q2314" t="s">
        <v>8310</v>
      </c>
      <c r="R2314" t="s">
        <v>8346</v>
      </c>
      <c r="S2314" s="14">
        <f t="shared" si="218"/>
        <v>40973.740451388891</v>
      </c>
      <c r="T2314" s="14">
        <f t="shared" si="219"/>
        <v>41003.698784722219</v>
      </c>
      <c r="U2314">
        <f t="shared" si="220"/>
        <v>30</v>
      </c>
      <c r="V2314">
        <f t="shared" si="221"/>
        <v>2012</v>
      </c>
    </row>
    <row r="2315" spans="1:22" ht="30" x14ac:dyDescent="0.25">
      <c r="A2315">
        <v>1315</v>
      </c>
      <c r="B2315" s="3" t="s">
        <v>1316</v>
      </c>
      <c r="C2315" s="3" t="s">
        <v>5425</v>
      </c>
      <c r="D2315" s="6">
        <v>100000</v>
      </c>
      <c r="E2315" s="8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>
        <f t="shared" si="216"/>
        <v>40</v>
      </c>
      <c r="P2315">
        <f t="shared" si="217"/>
        <v>162.91999999999999</v>
      </c>
      <c r="Q2315" t="s">
        <v>8308</v>
      </c>
      <c r="R2315" t="s">
        <v>8314</v>
      </c>
      <c r="S2315" s="14">
        <f t="shared" si="218"/>
        <v>42278.498240740737</v>
      </c>
      <c r="T2315" s="14">
        <f t="shared" si="219"/>
        <v>42314.041666666672</v>
      </c>
      <c r="U2315">
        <f t="shared" si="220"/>
        <v>36</v>
      </c>
      <c r="V2315">
        <f t="shared" si="221"/>
        <v>2015</v>
      </c>
    </row>
    <row r="2316" spans="1:22" ht="30" x14ac:dyDescent="0.25">
      <c r="A2316">
        <v>952</v>
      </c>
      <c r="B2316" s="3" t="s">
        <v>953</v>
      </c>
      <c r="C2316" s="3" t="s">
        <v>5062</v>
      </c>
      <c r="D2316" s="6">
        <v>49000</v>
      </c>
      <c r="E2316" s="8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>
        <f t="shared" si="216"/>
        <v>40</v>
      </c>
      <c r="P2316">
        <f t="shared" si="217"/>
        <v>99.86</v>
      </c>
      <c r="Q2316" t="s">
        <v>8308</v>
      </c>
      <c r="R2316" t="s">
        <v>8314</v>
      </c>
      <c r="S2316" s="14">
        <f t="shared" si="218"/>
        <v>42662.613564814819</v>
      </c>
      <c r="T2316" s="14">
        <f t="shared" si="219"/>
        <v>42692.655231481483</v>
      </c>
      <c r="U2316">
        <f t="shared" si="220"/>
        <v>31</v>
      </c>
      <c r="V2316">
        <f t="shared" si="221"/>
        <v>2016</v>
      </c>
    </row>
    <row r="2317" spans="1:22" ht="45" x14ac:dyDescent="0.25">
      <c r="A2317">
        <v>1304</v>
      </c>
      <c r="B2317" s="3" t="s">
        <v>1305</v>
      </c>
      <c r="C2317" s="3" t="s">
        <v>5414</v>
      </c>
      <c r="D2317" s="6">
        <v>40000</v>
      </c>
      <c r="E2317" s="8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>
        <f t="shared" si="216"/>
        <v>40</v>
      </c>
      <c r="P2317">
        <f t="shared" si="217"/>
        <v>152.41</v>
      </c>
      <c r="Q2317" t="s">
        <v>8308</v>
      </c>
      <c r="R2317" t="s">
        <v>8314</v>
      </c>
      <c r="S2317" s="14">
        <f t="shared" si="218"/>
        <v>42747.194502314815</v>
      </c>
      <c r="T2317" s="14">
        <f t="shared" si="219"/>
        <v>42807.152835648143</v>
      </c>
      <c r="U2317">
        <f t="shared" si="220"/>
        <v>60</v>
      </c>
      <c r="V2317">
        <f t="shared" si="221"/>
        <v>2017</v>
      </c>
    </row>
    <row r="2318" spans="1:22" ht="60" x14ac:dyDescent="0.25">
      <c r="A2318">
        <v>1780</v>
      </c>
      <c r="B2318" s="3" t="s">
        <v>1781</v>
      </c>
      <c r="C2318" s="3" t="s">
        <v>5890</v>
      </c>
      <c r="D2318" s="6">
        <v>30000</v>
      </c>
      <c r="E2318" s="8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8283</v>
      </c>
      <c r="O2318">
        <f t="shared" si="216"/>
        <v>40</v>
      </c>
      <c r="P2318">
        <f t="shared" si="217"/>
        <v>78.44</v>
      </c>
      <c r="Q2318" t="s">
        <v>8323</v>
      </c>
      <c r="R2318" t="s">
        <v>8324</v>
      </c>
      <c r="S2318" s="14">
        <f t="shared" si="218"/>
        <v>42493.600810185191</v>
      </c>
      <c r="T2318" s="14">
        <f t="shared" si="219"/>
        <v>42553.600810185191</v>
      </c>
      <c r="U2318">
        <f t="shared" si="220"/>
        <v>60</v>
      </c>
      <c r="V2318">
        <f t="shared" si="221"/>
        <v>2016</v>
      </c>
    </row>
    <row r="2319" spans="1:22" ht="60" x14ac:dyDescent="0.25">
      <c r="A2319">
        <v>1137</v>
      </c>
      <c r="B2319" s="3" t="s">
        <v>1138</v>
      </c>
      <c r="C2319" s="3" t="s">
        <v>5247</v>
      </c>
      <c r="D2319" s="6">
        <v>25000</v>
      </c>
      <c r="E2319" s="8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8281</v>
      </c>
      <c r="O2319">
        <f t="shared" si="216"/>
        <v>40</v>
      </c>
      <c r="P2319">
        <f t="shared" si="217"/>
        <v>253.21</v>
      </c>
      <c r="Q2319" t="s">
        <v>8310</v>
      </c>
      <c r="R2319" t="s">
        <v>8342</v>
      </c>
      <c r="S2319" s="14">
        <f t="shared" si="218"/>
        <v>42453.819687499999</v>
      </c>
      <c r="T2319" s="14">
        <f t="shared" si="219"/>
        <v>42483.819687499999</v>
      </c>
      <c r="U2319">
        <f t="shared" si="220"/>
        <v>30</v>
      </c>
      <c r="V2319">
        <f t="shared" si="221"/>
        <v>2016</v>
      </c>
    </row>
    <row r="2320" spans="1:22" ht="60" x14ac:dyDescent="0.25">
      <c r="A2320">
        <v>896</v>
      </c>
      <c r="B2320" s="3" t="s">
        <v>897</v>
      </c>
      <c r="C2320" s="3" t="s">
        <v>5006</v>
      </c>
      <c r="D2320" s="6">
        <v>8000</v>
      </c>
      <c r="E2320" s="8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8277</v>
      </c>
      <c r="O2320">
        <f t="shared" si="216"/>
        <v>40</v>
      </c>
      <c r="P2320">
        <f t="shared" si="217"/>
        <v>44.44</v>
      </c>
      <c r="Q2320" t="s">
        <v>8312</v>
      </c>
      <c r="R2320" t="s">
        <v>8329</v>
      </c>
      <c r="S2320" s="14">
        <f t="shared" si="218"/>
        <v>42218.872986111113</v>
      </c>
      <c r="T2320" s="14">
        <f t="shared" si="219"/>
        <v>42244.166666666672</v>
      </c>
      <c r="U2320">
        <f t="shared" si="220"/>
        <v>26</v>
      </c>
      <c r="V2320">
        <f t="shared" si="221"/>
        <v>2015</v>
      </c>
    </row>
    <row r="2321" spans="1:22" ht="60" x14ac:dyDescent="0.25">
      <c r="A2321">
        <v>883</v>
      </c>
      <c r="B2321" s="3" t="s">
        <v>884</v>
      </c>
      <c r="C2321" s="3" t="s">
        <v>4993</v>
      </c>
      <c r="D2321" s="6">
        <v>5000</v>
      </c>
      <c r="E2321" s="8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8277</v>
      </c>
      <c r="O2321">
        <f t="shared" si="216"/>
        <v>40</v>
      </c>
      <c r="P2321">
        <f t="shared" si="217"/>
        <v>83.38</v>
      </c>
      <c r="Q2321" t="s">
        <v>8312</v>
      </c>
      <c r="R2321" t="s">
        <v>8329</v>
      </c>
      <c r="S2321" s="14">
        <f t="shared" si="218"/>
        <v>42371.935590277775</v>
      </c>
      <c r="T2321" s="14">
        <f t="shared" si="219"/>
        <v>42431.935590277775</v>
      </c>
      <c r="U2321">
        <f t="shared" si="220"/>
        <v>60</v>
      </c>
      <c r="V2321">
        <f t="shared" si="221"/>
        <v>2016</v>
      </c>
    </row>
    <row r="2322" spans="1:22" ht="60" x14ac:dyDescent="0.25">
      <c r="A2322">
        <v>1784</v>
      </c>
      <c r="B2322" s="3" t="s">
        <v>1785</v>
      </c>
      <c r="C2322" s="3" t="s">
        <v>5894</v>
      </c>
      <c r="D2322" s="6">
        <v>5000</v>
      </c>
      <c r="E2322" s="8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>
        <f t="shared" si="216"/>
        <v>40</v>
      </c>
      <c r="P2322">
        <f t="shared" si="217"/>
        <v>60.24</v>
      </c>
      <c r="Q2322" t="s">
        <v>8323</v>
      </c>
      <c r="R2322" t="s">
        <v>8324</v>
      </c>
      <c r="S2322" s="14">
        <f t="shared" si="218"/>
        <v>42003.655555555553</v>
      </c>
      <c r="T2322" s="14">
        <f t="shared" si="219"/>
        <v>42035.142361111109</v>
      </c>
      <c r="U2322">
        <f t="shared" si="220"/>
        <v>32</v>
      </c>
      <c r="V2322">
        <f t="shared" si="221"/>
        <v>2014</v>
      </c>
    </row>
    <row r="2323" spans="1:22" ht="60" x14ac:dyDescent="0.25">
      <c r="A2323">
        <v>234</v>
      </c>
      <c r="B2323" s="3" t="s">
        <v>236</v>
      </c>
      <c r="C2323" s="3" t="s">
        <v>4344</v>
      </c>
      <c r="D2323" s="6">
        <v>1000</v>
      </c>
      <c r="E2323" s="8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8266</v>
      </c>
      <c r="O2323">
        <f t="shared" si="216"/>
        <v>40</v>
      </c>
      <c r="P2323">
        <f t="shared" si="217"/>
        <v>80.2</v>
      </c>
      <c r="Q2323" t="s">
        <v>8318</v>
      </c>
      <c r="R2323" t="s">
        <v>8347</v>
      </c>
      <c r="S2323" s="14">
        <f t="shared" si="218"/>
        <v>42136.035405092596</v>
      </c>
      <c r="T2323" s="14">
        <f t="shared" si="219"/>
        <v>42176.035405092596</v>
      </c>
      <c r="U2323">
        <f t="shared" si="220"/>
        <v>40</v>
      </c>
      <c r="V2323">
        <f t="shared" si="221"/>
        <v>2015</v>
      </c>
    </row>
    <row r="2324" spans="1:22" ht="30" x14ac:dyDescent="0.25">
      <c r="A2324">
        <v>177</v>
      </c>
      <c r="B2324" s="3" t="s">
        <v>179</v>
      </c>
      <c r="C2324" s="3" t="s">
        <v>4287</v>
      </c>
      <c r="D2324" s="6">
        <v>450</v>
      </c>
      <c r="E2324" s="8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>
        <f t="shared" si="216"/>
        <v>40</v>
      </c>
      <c r="P2324">
        <f t="shared" si="217"/>
        <v>25.71</v>
      </c>
      <c r="Q2324" t="s">
        <v>8318</v>
      </c>
      <c r="R2324" t="s">
        <v>8347</v>
      </c>
      <c r="S2324" s="14">
        <f t="shared" si="218"/>
        <v>42070.047754629632</v>
      </c>
      <c r="T2324" s="14">
        <f t="shared" si="219"/>
        <v>42087.00608796296</v>
      </c>
      <c r="U2324">
        <f t="shared" si="220"/>
        <v>17</v>
      </c>
      <c r="V2324">
        <f t="shared" si="221"/>
        <v>2015</v>
      </c>
    </row>
    <row r="2325" spans="1:22" ht="45" x14ac:dyDescent="0.25">
      <c r="A2325">
        <v>1910</v>
      </c>
      <c r="B2325" s="3" t="s">
        <v>1911</v>
      </c>
      <c r="C2325" s="3" t="s">
        <v>6020</v>
      </c>
      <c r="D2325" s="6">
        <v>85000</v>
      </c>
      <c r="E2325" s="8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>
        <f t="shared" si="216"/>
        <v>39</v>
      </c>
      <c r="P2325">
        <f t="shared" si="217"/>
        <v>117.49</v>
      </c>
      <c r="Q2325" t="s">
        <v>8308</v>
      </c>
      <c r="R2325" t="s">
        <v>8348</v>
      </c>
      <c r="S2325" s="14">
        <f t="shared" si="218"/>
        <v>42264.963159722218</v>
      </c>
      <c r="T2325" s="14">
        <f t="shared" si="219"/>
        <v>42308.947916666672</v>
      </c>
      <c r="U2325">
        <f t="shared" si="220"/>
        <v>44</v>
      </c>
      <c r="V2325">
        <f t="shared" si="221"/>
        <v>2015</v>
      </c>
    </row>
    <row r="2326" spans="1:22" ht="60" x14ac:dyDescent="0.25">
      <c r="A2326">
        <v>959</v>
      </c>
      <c r="B2326" s="3" t="s">
        <v>960</v>
      </c>
      <c r="C2326" s="3" t="s">
        <v>5069</v>
      </c>
      <c r="D2326" s="6">
        <v>50000</v>
      </c>
      <c r="E2326" s="8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>
        <f t="shared" si="216"/>
        <v>39</v>
      </c>
      <c r="P2326">
        <f t="shared" si="217"/>
        <v>113.63</v>
      </c>
      <c r="Q2326" t="s">
        <v>8308</v>
      </c>
      <c r="R2326" t="s">
        <v>8314</v>
      </c>
      <c r="S2326" s="14">
        <f t="shared" si="218"/>
        <v>41993.174363425926</v>
      </c>
      <c r="T2326" s="14">
        <f t="shared" si="219"/>
        <v>42023.174363425926</v>
      </c>
      <c r="U2326">
        <f t="shared" si="220"/>
        <v>30</v>
      </c>
      <c r="V2326">
        <f t="shared" si="221"/>
        <v>2014</v>
      </c>
    </row>
    <row r="2327" spans="1:22" ht="60" x14ac:dyDescent="0.25">
      <c r="A2327">
        <v>671</v>
      </c>
      <c r="B2327" s="3" t="s">
        <v>672</v>
      </c>
      <c r="C2327" s="3" t="s">
        <v>4781</v>
      </c>
      <c r="D2327" s="6">
        <v>30000</v>
      </c>
      <c r="E2327" s="8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>
        <f t="shared" si="216"/>
        <v>39</v>
      </c>
      <c r="P2327">
        <f t="shared" si="217"/>
        <v>788.53</v>
      </c>
      <c r="Q2327" t="s">
        <v>8308</v>
      </c>
      <c r="R2327" t="s">
        <v>8314</v>
      </c>
      <c r="S2327" s="14">
        <f t="shared" si="218"/>
        <v>41984.692731481482</v>
      </c>
      <c r="T2327" s="14">
        <f t="shared" si="219"/>
        <v>42018.166666666672</v>
      </c>
      <c r="U2327">
        <f t="shared" si="220"/>
        <v>34</v>
      </c>
      <c r="V2327">
        <f t="shared" si="221"/>
        <v>2014</v>
      </c>
    </row>
    <row r="2328" spans="1:22" ht="45" x14ac:dyDescent="0.25">
      <c r="A2328">
        <v>1795</v>
      </c>
      <c r="B2328" s="3" t="s">
        <v>1796</v>
      </c>
      <c r="C2328" s="3" t="s">
        <v>5905</v>
      </c>
      <c r="D2328" s="6">
        <v>28000</v>
      </c>
      <c r="E2328" s="8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>
        <f t="shared" si="216"/>
        <v>39</v>
      </c>
      <c r="P2328">
        <f t="shared" si="217"/>
        <v>133.9</v>
      </c>
      <c r="Q2328" t="s">
        <v>8323</v>
      </c>
      <c r="R2328" t="s">
        <v>8324</v>
      </c>
      <c r="S2328" s="14">
        <f t="shared" si="218"/>
        <v>42628.288668981477</v>
      </c>
      <c r="T2328" s="14">
        <f t="shared" si="219"/>
        <v>42657.666666666672</v>
      </c>
      <c r="U2328">
        <f t="shared" si="220"/>
        <v>30</v>
      </c>
      <c r="V2328">
        <f t="shared" si="221"/>
        <v>2016</v>
      </c>
    </row>
    <row r="2329" spans="1:22" ht="60" x14ac:dyDescent="0.25">
      <c r="A2329">
        <v>894</v>
      </c>
      <c r="B2329" s="3" t="s">
        <v>895</v>
      </c>
      <c r="C2329" s="3" t="s">
        <v>5004</v>
      </c>
      <c r="D2329" s="6">
        <v>20000</v>
      </c>
      <c r="E2329" s="8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8277</v>
      </c>
      <c r="O2329">
        <f t="shared" si="216"/>
        <v>39</v>
      </c>
      <c r="P2329">
        <f t="shared" si="217"/>
        <v>147.81</v>
      </c>
      <c r="Q2329" t="s">
        <v>8312</v>
      </c>
      <c r="R2329" t="s">
        <v>8329</v>
      </c>
      <c r="S2329" s="14">
        <f t="shared" si="218"/>
        <v>42496.981597222228</v>
      </c>
      <c r="T2329" s="14">
        <f t="shared" si="219"/>
        <v>42526.981597222228</v>
      </c>
      <c r="U2329">
        <f t="shared" si="220"/>
        <v>30</v>
      </c>
      <c r="V2329">
        <f t="shared" si="221"/>
        <v>2016</v>
      </c>
    </row>
    <row r="2330" spans="1:22" x14ac:dyDescent="0.25">
      <c r="A2330">
        <v>442</v>
      </c>
      <c r="B2330" s="3" t="s">
        <v>443</v>
      </c>
      <c r="C2330" s="3" t="s">
        <v>4552</v>
      </c>
      <c r="D2330" s="6">
        <v>17000</v>
      </c>
      <c r="E2330" s="8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>
        <f t="shared" si="216"/>
        <v>39</v>
      </c>
      <c r="P2330">
        <f t="shared" si="217"/>
        <v>393.59</v>
      </c>
      <c r="Q2330" t="s">
        <v>8318</v>
      </c>
      <c r="R2330" t="s">
        <v>8345</v>
      </c>
      <c r="S2330" s="14">
        <f t="shared" si="218"/>
        <v>42024.888692129629</v>
      </c>
      <c r="T2330" s="14">
        <f t="shared" si="219"/>
        <v>42054.888692129629</v>
      </c>
      <c r="U2330">
        <f t="shared" si="220"/>
        <v>30</v>
      </c>
      <c r="V2330">
        <f t="shared" si="221"/>
        <v>2015</v>
      </c>
    </row>
    <row r="2331" spans="1:22" ht="60" x14ac:dyDescent="0.25">
      <c r="A2331">
        <v>3102</v>
      </c>
      <c r="B2331" s="3" t="s">
        <v>3102</v>
      </c>
      <c r="C2331" s="3" t="s">
        <v>7212</v>
      </c>
      <c r="D2331" s="6">
        <v>16000</v>
      </c>
      <c r="E2331" s="8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8301</v>
      </c>
      <c r="O2331">
        <f t="shared" si="216"/>
        <v>39</v>
      </c>
      <c r="P2331">
        <f t="shared" si="217"/>
        <v>69.53</v>
      </c>
      <c r="Q2331" t="s">
        <v>8315</v>
      </c>
      <c r="R2331" t="s">
        <v>8328</v>
      </c>
      <c r="S2331" s="14">
        <f t="shared" si="218"/>
        <v>42555.340486111112</v>
      </c>
      <c r="T2331" s="14">
        <f t="shared" si="219"/>
        <v>42605.340486111112</v>
      </c>
      <c r="U2331">
        <f t="shared" si="220"/>
        <v>50</v>
      </c>
      <c r="V2331">
        <f t="shared" si="221"/>
        <v>2016</v>
      </c>
    </row>
    <row r="2332" spans="1:22" ht="45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216"/>
        <v>39</v>
      </c>
      <c r="P2332">
        <f t="shared" si="217"/>
        <v>64.53</v>
      </c>
      <c r="Q2332" t="s">
        <v>8326</v>
      </c>
      <c r="R2332" t="s">
        <v>8327</v>
      </c>
      <c r="S2332" s="14">
        <f t="shared" si="218"/>
        <v>42799.260428240741</v>
      </c>
      <c r="T2332" s="14">
        <f t="shared" si="219"/>
        <v>42829.21876157407</v>
      </c>
      <c r="U2332">
        <f t="shared" si="220"/>
        <v>30</v>
      </c>
      <c r="V2332">
        <f t="shared" si="221"/>
        <v>2017</v>
      </c>
    </row>
    <row r="2333" spans="1:22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216"/>
        <v>39</v>
      </c>
      <c r="P2333">
        <f t="shared" si="217"/>
        <v>83.57</v>
      </c>
      <c r="Q2333" t="s">
        <v>8326</v>
      </c>
      <c r="R2333" t="s">
        <v>8354</v>
      </c>
      <c r="S2333" s="14">
        <f t="shared" si="218"/>
        <v>42240.840289351851</v>
      </c>
      <c r="T2333" s="14">
        <f t="shared" si="219"/>
        <v>42270.840289351851</v>
      </c>
      <c r="U2333">
        <f t="shared" si="220"/>
        <v>30</v>
      </c>
      <c r="V2333">
        <f t="shared" si="221"/>
        <v>2015</v>
      </c>
    </row>
    <row r="2334" spans="1:22" ht="45" x14ac:dyDescent="0.25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216"/>
        <v>39</v>
      </c>
      <c r="P2334">
        <f t="shared" si="217"/>
        <v>40.479999999999997</v>
      </c>
      <c r="Q2334" t="s">
        <v>8310</v>
      </c>
      <c r="R2334" t="s">
        <v>8346</v>
      </c>
      <c r="S2334" s="14">
        <f t="shared" si="218"/>
        <v>41572.229849537034</v>
      </c>
      <c r="T2334" s="14">
        <f t="shared" si="219"/>
        <v>41604.271516203706</v>
      </c>
      <c r="U2334">
        <f t="shared" si="220"/>
        <v>33</v>
      </c>
      <c r="V2334">
        <f t="shared" si="221"/>
        <v>2013</v>
      </c>
    </row>
    <row r="2335" spans="1:22" x14ac:dyDescent="0.25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216"/>
        <v>38</v>
      </c>
      <c r="P2335">
        <f t="shared" si="217"/>
        <v>158.63999999999999</v>
      </c>
      <c r="Q2335" t="s">
        <v>8308</v>
      </c>
      <c r="R2335" t="s">
        <v>8314</v>
      </c>
      <c r="S2335" s="14">
        <f t="shared" si="218"/>
        <v>42480.653611111105</v>
      </c>
      <c r="T2335" s="14">
        <f t="shared" si="219"/>
        <v>42525.653611111105</v>
      </c>
      <c r="U2335">
        <f t="shared" si="220"/>
        <v>45</v>
      </c>
      <c r="V2335">
        <f t="shared" si="221"/>
        <v>2016</v>
      </c>
    </row>
    <row r="2336" spans="1:22" ht="45" x14ac:dyDescent="0.25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216"/>
        <v>38</v>
      </c>
      <c r="P2336">
        <f t="shared" si="217"/>
        <v>81.569999999999993</v>
      </c>
      <c r="Q2336" t="s">
        <v>8315</v>
      </c>
      <c r="R2336" t="s">
        <v>8316</v>
      </c>
      <c r="S2336" s="14">
        <f t="shared" si="218"/>
        <v>41850.863252314812</v>
      </c>
      <c r="T2336" s="14">
        <f t="shared" si="219"/>
        <v>41880.863252314812</v>
      </c>
      <c r="U2336">
        <f t="shared" si="220"/>
        <v>30</v>
      </c>
      <c r="V2336">
        <f t="shared" si="221"/>
        <v>2014</v>
      </c>
    </row>
    <row r="2337" spans="1:22" ht="60" x14ac:dyDescent="0.25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216"/>
        <v>38</v>
      </c>
      <c r="P2337">
        <f t="shared" si="217"/>
        <v>86.62</v>
      </c>
      <c r="Q2337" t="s">
        <v>8315</v>
      </c>
      <c r="R2337" t="s">
        <v>8316</v>
      </c>
      <c r="S2337" s="14">
        <f t="shared" si="218"/>
        <v>41865.878657407404</v>
      </c>
      <c r="T2337" s="14">
        <f t="shared" si="219"/>
        <v>41925.878657407404</v>
      </c>
      <c r="U2337">
        <f t="shared" si="220"/>
        <v>60</v>
      </c>
      <c r="V2337">
        <f t="shared" si="221"/>
        <v>2014</v>
      </c>
    </row>
    <row r="2338" spans="1:22" ht="60" x14ac:dyDescent="0.25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216"/>
        <v>38</v>
      </c>
      <c r="P2338">
        <f t="shared" si="217"/>
        <v>119.13</v>
      </c>
      <c r="Q2338" t="s">
        <v>8315</v>
      </c>
      <c r="R2338" t="s">
        <v>8316</v>
      </c>
      <c r="S2338" s="14">
        <f t="shared" si="218"/>
        <v>42002.817488425921</v>
      </c>
      <c r="T2338" s="14">
        <f t="shared" si="219"/>
        <v>42032.817488425921</v>
      </c>
      <c r="U2338">
        <f t="shared" si="220"/>
        <v>30</v>
      </c>
      <c r="V2338">
        <f t="shared" si="221"/>
        <v>2014</v>
      </c>
    </row>
    <row r="2339" spans="1:22" ht="60" x14ac:dyDescent="0.25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216"/>
        <v>38</v>
      </c>
      <c r="P2339">
        <f t="shared" si="217"/>
        <v>32.36</v>
      </c>
      <c r="Q2339" t="s">
        <v>8315</v>
      </c>
      <c r="R2339" t="s">
        <v>8316</v>
      </c>
      <c r="S2339" s="14">
        <f t="shared" si="218"/>
        <v>42775.964212962965</v>
      </c>
      <c r="T2339" s="14">
        <f t="shared" si="219"/>
        <v>42795.791666666672</v>
      </c>
      <c r="U2339">
        <f t="shared" si="220"/>
        <v>20</v>
      </c>
      <c r="V2339">
        <f t="shared" si="221"/>
        <v>2017</v>
      </c>
    </row>
    <row r="2340" spans="1:22" ht="60" x14ac:dyDescent="0.25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216"/>
        <v>38</v>
      </c>
      <c r="P2340">
        <f t="shared" si="217"/>
        <v>69</v>
      </c>
      <c r="Q2340" t="s">
        <v>8312</v>
      </c>
      <c r="R2340" t="s">
        <v>8344</v>
      </c>
      <c r="S2340" s="14">
        <f t="shared" si="218"/>
        <v>40312.915578703702</v>
      </c>
      <c r="T2340" s="14">
        <f t="shared" si="219"/>
        <v>40354.897222222222</v>
      </c>
      <c r="U2340">
        <f t="shared" si="220"/>
        <v>42</v>
      </c>
      <c r="V2340">
        <f t="shared" si="221"/>
        <v>2010</v>
      </c>
    </row>
    <row r="2341" spans="1:22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216"/>
        <v>38</v>
      </c>
      <c r="P2341">
        <f t="shared" si="217"/>
        <v>56.25</v>
      </c>
      <c r="Q2341" t="s">
        <v>8315</v>
      </c>
      <c r="R2341" t="s">
        <v>8316</v>
      </c>
      <c r="S2341" s="14">
        <f t="shared" si="218"/>
        <v>42074.219699074078</v>
      </c>
      <c r="T2341" s="14">
        <f t="shared" si="219"/>
        <v>42104.208333333328</v>
      </c>
      <c r="U2341">
        <f t="shared" si="220"/>
        <v>30</v>
      </c>
      <c r="V2341">
        <f t="shared" si="221"/>
        <v>2015</v>
      </c>
    </row>
    <row r="2342" spans="1:22" ht="45" x14ac:dyDescent="0.25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216"/>
        <v>38</v>
      </c>
      <c r="P2342">
        <f t="shared" si="217"/>
        <v>11.62</v>
      </c>
      <c r="Q2342" t="s">
        <v>8315</v>
      </c>
      <c r="R2342" t="s">
        <v>8316</v>
      </c>
      <c r="S2342" s="14">
        <f t="shared" si="218"/>
        <v>41765.92465277778</v>
      </c>
      <c r="T2342" s="14">
        <f t="shared" si="219"/>
        <v>41775.92465277778</v>
      </c>
      <c r="U2342">
        <f t="shared" si="220"/>
        <v>10</v>
      </c>
      <c r="V2342">
        <f t="shared" si="221"/>
        <v>2014</v>
      </c>
    </row>
    <row r="2343" spans="1:22" ht="30" x14ac:dyDescent="0.25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216"/>
        <v>37</v>
      </c>
      <c r="P2343">
        <f t="shared" si="217"/>
        <v>147.4</v>
      </c>
      <c r="Q2343" t="s">
        <v>8315</v>
      </c>
      <c r="R2343" t="s">
        <v>8316</v>
      </c>
      <c r="S2343" s="14">
        <f t="shared" si="218"/>
        <v>41903.882951388885</v>
      </c>
      <c r="T2343" s="14">
        <f t="shared" si="219"/>
        <v>41933.882951388885</v>
      </c>
      <c r="U2343">
        <f t="shared" si="220"/>
        <v>30</v>
      </c>
      <c r="V2343">
        <f t="shared" si="221"/>
        <v>2014</v>
      </c>
    </row>
    <row r="2344" spans="1:22" ht="45" x14ac:dyDescent="0.25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216"/>
        <v>37</v>
      </c>
      <c r="P2344">
        <f t="shared" si="217"/>
        <v>83.14</v>
      </c>
      <c r="Q2344" t="s">
        <v>8315</v>
      </c>
      <c r="R2344" t="s">
        <v>8316</v>
      </c>
      <c r="S2344" s="14">
        <f t="shared" si="218"/>
        <v>41939.8122337963</v>
      </c>
      <c r="T2344" s="14">
        <f t="shared" si="219"/>
        <v>41969.853900462964</v>
      </c>
      <c r="U2344">
        <f t="shared" si="220"/>
        <v>31</v>
      </c>
      <c r="V2344">
        <f t="shared" si="221"/>
        <v>2014</v>
      </c>
    </row>
    <row r="2345" spans="1:22" ht="60" x14ac:dyDescent="0.25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216"/>
        <v>37</v>
      </c>
      <c r="P2345">
        <f t="shared" si="217"/>
        <v>64.36</v>
      </c>
      <c r="Q2345" t="s">
        <v>8308</v>
      </c>
      <c r="R2345" t="s">
        <v>8355</v>
      </c>
      <c r="S2345" s="14">
        <f t="shared" si="218"/>
        <v>41901.684861111113</v>
      </c>
      <c r="T2345" s="14">
        <f t="shared" si="219"/>
        <v>41931.684861111113</v>
      </c>
      <c r="U2345">
        <f t="shared" si="220"/>
        <v>30</v>
      </c>
      <c r="V2345">
        <f t="shared" si="221"/>
        <v>2014</v>
      </c>
    </row>
    <row r="2346" spans="1:22" ht="45" x14ac:dyDescent="0.25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216"/>
        <v>37</v>
      </c>
      <c r="P2346">
        <f t="shared" si="217"/>
        <v>91.25</v>
      </c>
      <c r="Q2346" t="s">
        <v>8315</v>
      </c>
      <c r="R2346" t="s">
        <v>8316</v>
      </c>
      <c r="S2346" s="14">
        <f t="shared" si="218"/>
        <v>41890.086805555555</v>
      </c>
      <c r="T2346" s="14">
        <f t="shared" si="219"/>
        <v>41934.207638888889</v>
      </c>
      <c r="U2346">
        <f t="shared" si="220"/>
        <v>45</v>
      </c>
      <c r="V2346">
        <f t="shared" si="221"/>
        <v>2014</v>
      </c>
    </row>
    <row r="2347" spans="1:22" ht="60" x14ac:dyDescent="0.25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216"/>
        <v>37</v>
      </c>
      <c r="P2347">
        <f t="shared" si="217"/>
        <v>46.93</v>
      </c>
      <c r="Q2347" t="s">
        <v>8315</v>
      </c>
      <c r="R2347" t="s">
        <v>8316</v>
      </c>
      <c r="S2347" s="14">
        <f t="shared" si="218"/>
        <v>42142.768819444449</v>
      </c>
      <c r="T2347" s="14">
        <f t="shared" si="219"/>
        <v>42182.768819444449</v>
      </c>
      <c r="U2347">
        <f t="shared" si="220"/>
        <v>40</v>
      </c>
      <c r="V2347">
        <f t="shared" si="221"/>
        <v>2015</v>
      </c>
    </row>
    <row r="2348" spans="1:22" ht="45" x14ac:dyDescent="0.25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216"/>
        <v>37</v>
      </c>
      <c r="P2348">
        <f t="shared" si="217"/>
        <v>35</v>
      </c>
      <c r="Q2348" t="s">
        <v>8312</v>
      </c>
      <c r="R2348" t="s">
        <v>8329</v>
      </c>
      <c r="S2348" s="14">
        <f t="shared" si="218"/>
        <v>40646.099097222221</v>
      </c>
      <c r="T2348" s="14">
        <f t="shared" si="219"/>
        <v>40691.099097222221</v>
      </c>
      <c r="U2348">
        <f t="shared" si="220"/>
        <v>45</v>
      </c>
      <c r="V2348">
        <f t="shared" si="221"/>
        <v>2011</v>
      </c>
    </row>
    <row r="2349" spans="1:22" ht="45" x14ac:dyDescent="0.25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216"/>
        <v>36</v>
      </c>
      <c r="P2349">
        <f t="shared" si="217"/>
        <v>100.23</v>
      </c>
      <c r="Q2349" t="s">
        <v>8310</v>
      </c>
      <c r="R2349" t="s">
        <v>8346</v>
      </c>
      <c r="S2349" s="14">
        <f t="shared" si="218"/>
        <v>41963.759386574078</v>
      </c>
      <c r="T2349" s="14">
        <f t="shared" si="219"/>
        <v>42023.354166666672</v>
      </c>
      <c r="U2349">
        <f t="shared" si="220"/>
        <v>60</v>
      </c>
      <c r="V2349">
        <f t="shared" si="221"/>
        <v>2014</v>
      </c>
    </row>
    <row r="2350" spans="1:22" ht="60" x14ac:dyDescent="0.25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216"/>
        <v>36</v>
      </c>
      <c r="P2350">
        <f t="shared" si="217"/>
        <v>67.14</v>
      </c>
      <c r="Q2350" t="s">
        <v>8323</v>
      </c>
      <c r="R2350" t="s">
        <v>8324</v>
      </c>
      <c r="S2350" s="14">
        <f t="shared" si="218"/>
        <v>42247.803912037038</v>
      </c>
      <c r="T2350" s="14">
        <f t="shared" si="219"/>
        <v>42279.75</v>
      </c>
      <c r="U2350">
        <f t="shared" si="220"/>
        <v>32</v>
      </c>
      <c r="V2350">
        <f t="shared" si="221"/>
        <v>2015</v>
      </c>
    </row>
    <row r="2351" spans="1:22" x14ac:dyDescent="0.25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216"/>
        <v>36</v>
      </c>
      <c r="P2351">
        <f t="shared" si="217"/>
        <v>373.5</v>
      </c>
      <c r="Q2351" t="s">
        <v>8318</v>
      </c>
      <c r="R2351" t="s">
        <v>8347</v>
      </c>
      <c r="S2351" s="14">
        <f t="shared" si="218"/>
        <v>41939.810300925928</v>
      </c>
      <c r="T2351" s="14">
        <f t="shared" si="219"/>
        <v>41969.851967592593</v>
      </c>
      <c r="U2351">
        <f t="shared" si="220"/>
        <v>31</v>
      </c>
      <c r="V2351">
        <f t="shared" si="221"/>
        <v>2014</v>
      </c>
    </row>
    <row r="2352" spans="1:22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216"/>
        <v>36</v>
      </c>
      <c r="P2352">
        <f t="shared" si="217"/>
        <v>104.89</v>
      </c>
      <c r="Q2352" t="s">
        <v>8323</v>
      </c>
      <c r="R2352" t="s">
        <v>8324</v>
      </c>
      <c r="S2352" s="14">
        <f t="shared" si="218"/>
        <v>42585.691898148143</v>
      </c>
      <c r="T2352" s="14">
        <f t="shared" si="219"/>
        <v>42615.691898148143</v>
      </c>
      <c r="U2352">
        <f t="shared" si="220"/>
        <v>30</v>
      </c>
      <c r="V2352">
        <f t="shared" si="221"/>
        <v>2016</v>
      </c>
    </row>
    <row r="2353" spans="1:22" ht="60" x14ac:dyDescent="0.25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216"/>
        <v>36</v>
      </c>
      <c r="P2353">
        <f t="shared" si="217"/>
        <v>57.3</v>
      </c>
      <c r="Q2353" t="s">
        <v>8321</v>
      </c>
      <c r="R2353" t="s">
        <v>8343</v>
      </c>
      <c r="S2353" s="14">
        <f t="shared" si="218"/>
        <v>41901.542638888888</v>
      </c>
      <c r="T2353" s="14">
        <f t="shared" si="219"/>
        <v>41931.542638888888</v>
      </c>
      <c r="U2353">
        <f t="shared" si="220"/>
        <v>30</v>
      </c>
      <c r="V2353">
        <f t="shared" si="221"/>
        <v>2014</v>
      </c>
    </row>
    <row r="2354" spans="1:22" ht="45" x14ac:dyDescent="0.25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216"/>
        <v>36</v>
      </c>
      <c r="P2354">
        <f t="shared" si="217"/>
        <v>137.08000000000001</v>
      </c>
      <c r="Q2354" t="s">
        <v>8315</v>
      </c>
      <c r="R2354" t="s">
        <v>8316</v>
      </c>
      <c r="S2354" s="14">
        <f t="shared" si="218"/>
        <v>42279.778564814813</v>
      </c>
      <c r="T2354" s="14">
        <f t="shared" si="219"/>
        <v>42310.701388888891</v>
      </c>
      <c r="U2354">
        <f t="shared" si="220"/>
        <v>31</v>
      </c>
      <c r="V2354">
        <f t="shared" si="221"/>
        <v>2015</v>
      </c>
    </row>
    <row r="2355" spans="1:22" ht="30" x14ac:dyDescent="0.25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216"/>
        <v>36</v>
      </c>
      <c r="P2355">
        <f t="shared" si="217"/>
        <v>127.6</v>
      </c>
      <c r="Q2355" t="s">
        <v>8315</v>
      </c>
      <c r="R2355" t="s">
        <v>8336</v>
      </c>
      <c r="S2355" s="14">
        <f t="shared" si="218"/>
        <v>42450.88282407407</v>
      </c>
      <c r="T2355" s="14">
        <f t="shared" si="219"/>
        <v>42480.88282407407</v>
      </c>
      <c r="U2355">
        <f t="shared" si="220"/>
        <v>30</v>
      </c>
      <c r="V2355">
        <f t="shared" si="221"/>
        <v>2016</v>
      </c>
    </row>
    <row r="2356" spans="1:22" ht="60" x14ac:dyDescent="0.25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216"/>
        <v>36</v>
      </c>
      <c r="P2356">
        <f t="shared" si="217"/>
        <v>33.67</v>
      </c>
      <c r="Q2356" t="s">
        <v>8315</v>
      </c>
      <c r="R2356" t="s">
        <v>8316</v>
      </c>
      <c r="S2356" s="14">
        <f t="shared" si="218"/>
        <v>42114.818935185183</v>
      </c>
      <c r="T2356" s="14">
        <f t="shared" si="219"/>
        <v>42134.957638888889</v>
      </c>
      <c r="U2356">
        <f t="shared" si="220"/>
        <v>21</v>
      </c>
      <c r="V2356">
        <f t="shared" si="221"/>
        <v>2015</v>
      </c>
    </row>
    <row r="2357" spans="1:22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216"/>
        <v>35</v>
      </c>
      <c r="P2357">
        <f t="shared" si="217"/>
        <v>119.39</v>
      </c>
      <c r="Q2357" t="s">
        <v>8308</v>
      </c>
      <c r="R2357" t="s">
        <v>8314</v>
      </c>
      <c r="S2357" s="14">
        <f t="shared" si="218"/>
        <v>42094.808182870373</v>
      </c>
      <c r="T2357" s="14">
        <f t="shared" si="219"/>
        <v>42124.808182870373</v>
      </c>
      <c r="U2357">
        <f t="shared" si="220"/>
        <v>30</v>
      </c>
      <c r="V2357">
        <f t="shared" si="221"/>
        <v>2015</v>
      </c>
    </row>
    <row r="2358" spans="1:22" ht="60" x14ac:dyDescent="0.25">
      <c r="A2358">
        <v>1013</v>
      </c>
      <c r="B2358" s="3" t="s">
        <v>1014</v>
      </c>
      <c r="C2358" s="3" t="s">
        <v>5123</v>
      </c>
      <c r="D2358" s="6">
        <v>25000</v>
      </c>
      <c r="E2358" s="8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>
        <f t="shared" si="216"/>
        <v>35</v>
      </c>
      <c r="P2358">
        <f t="shared" si="217"/>
        <v>95.91</v>
      </c>
      <c r="Q2358" t="s">
        <v>8308</v>
      </c>
      <c r="R2358" t="s">
        <v>8314</v>
      </c>
      <c r="S2358" s="14">
        <f t="shared" si="218"/>
        <v>42339.833981481483</v>
      </c>
      <c r="T2358" s="14">
        <f t="shared" si="219"/>
        <v>42367.833333333328</v>
      </c>
      <c r="U2358">
        <f t="shared" si="220"/>
        <v>28</v>
      </c>
      <c r="V2358">
        <f t="shared" si="221"/>
        <v>2015</v>
      </c>
    </row>
    <row r="2359" spans="1:22" ht="45" x14ac:dyDescent="0.25">
      <c r="A2359">
        <v>972</v>
      </c>
      <c r="B2359" s="3" t="s">
        <v>973</v>
      </c>
      <c r="C2359" s="3" t="s">
        <v>5082</v>
      </c>
      <c r="D2359" s="6">
        <v>20000</v>
      </c>
      <c r="E2359" s="8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8271</v>
      </c>
      <c r="O2359">
        <f t="shared" si="216"/>
        <v>35</v>
      </c>
      <c r="P2359">
        <f t="shared" si="217"/>
        <v>153.88999999999999</v>
      </c>
      <c r="Q2359" t="s">
        <v>8308</v>
      </c>
      <c r="R2359" t="s">
        <v>8314</v>
      </c>
      <c r="S2359" s="14">
        <f t="shared" si="218"/>
        <v>41856.865717592591</v>
      </c>
      <c r="T2359" s="14">
        <f t="shared" si="219"/>
        <v>41886.290972222225</v>
      </c>
      <c r="U2359">
        <f t="shared" si="220"/>
        <v>30</v>
      </c>
      <c r="V2359">
        <f t="shared" si="221"/>
        <v>2014</v>
      </c>
    </row>
    <row r="2360" spans="1:22" ht="45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216"/>
        <v>35</v>
      </c>
      <c r="P2360">
        <f t="shared" si="217"/>
        <v>104.85</v>
      </c>
      <c r="Q2360" t="s">
        <v>8323</v>
      </c>
      <c r="R2360" t="s">
        <v>8324</v>
      </c>
      <c r="S2360" s="14">
        <f t="shared" si="218"/>
        <v>42282.678287037037</v>
      </c>
      <c r="T2360" s="14">
        <f t="shared" si="219"/>
        <v>42322.719953703709</v>
      </c>
      <c r="U2360">
        <f t="shared" si="220"/>
        <v>41</v>
      </c>
      <c r="V2360">
        <f t="shared" si="221"/>
        <v>2015</v>
      </c>
    </row>
    <row r="2361" spans="1:22" ht="60" x14ac:dyDescent="0.25">
      <c r="A2361">
        <v>3983</v>
      </c>
      <c r="B2361" s="3" t="s">
        <v>3979</v>
      </c>
      <c r="C2361" s="3" t="s">
        <v>8089</v>
      </c>
      <c r="D2361" s="6">
        <v>11140</v>
      </c>
      <c r="E2361" s="8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>
        <f t="shared" si="216"/>
        <v>35</v>
      </c>
      <c r="P2361">
        <f t="shared" si="217"/>
        <v>84.28</v>
      </c>
      <c r="Q2361" t="s">
        <v>8315</v>
      </c>
      <c r="R2361" t="s">
        <v>8316</v>
      </c>
      <c r="S2361" s="14">
        <f t="shared" si="218"/>
        <v>41747.86986111111</v>
      </c>
      <c r="T2361" s="14">
        <f t="shared" si="219"/>
        <v>41779.290972222225</v>
      </c>
      <c r="U2361">
        <f t="shared" si="220"/>
        <v>32</v>
      </c>
      <c r="V2361">
        <f t="shared" si="221"/>
        <v>2014</v>
      </c>
    </row>
    <row r="2362" spans="1:22" ht="45" x14ac:dyDescent="0.25">
      <c r="A2362">
        <v>3633</v>
      </c>
      <c r="B2362" s="3" t="s">
        <v>3631</v>
      </c>
      <c r="C2362" s="3" t="s">
        <v>7743</v>
      </c>
      <c r="D2362" s="6">
        <v>5000</v>
      </c>
      <c r="E2362" s="8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>
        <f t="shared" si="216"/>
        <v>35</v>
      </c>
      <c r="P2362">
        <f t="shared" si="217"/>
        <v>56.84</v>
      </c>
      <c r="Q2362" t="s">
        <v>8315</v>
      </c>
      <c r="R2362" t="s">
        <v>8336</v>
      </c>
      <c r="S2362" s="14">
        <f t="shared" si="218"/>
        <v>42649.623460648145</v>
      </c>
      <c r="T2362" s="14">
        <f t="shared" si="219"/>
        <v>42693.041666666672</v>
      </c>
      <c r="U2362">
        <f t="shared" si="220"/>
        <v>44</v>
      </c>
      <c r="V2362">
        <f t="shared" si="221"/>
        <v>2016</v>
      </c>
    </row>
    <row r="2363" spans="1:22" ht="60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216"/>
        <v>35</v>
      </c>
      <c r="P2363">
        <f t="shared" si="217"/>
        <v>17.5</v>
      </c>
      <c r="Q2363" t="s">
        <v>8315</v>
      </c>
      <c r="R2363" t="s">
        <v>8316</v>
      </c>
      <c r="S2363" s="14">
        <f t="shared" si="218"/>
        <v>42019.683761574073</v>
      </c>
      <c r="T2363" s="14">
        <f t="shared" si="219"/>
        <v>42049.477083333331</v>
      </c>
      <c r="U2363">
        <f t="shared" si="220"/>
        <v>30</v>
      </c>
      <c r="V2363">
        <f t="shared" si="221"/>
        <v>2015</v>
      </c>
    </row>
    <row r="2364" spans="1:22" ht="60" x14ac:dyDescent="0.25">
      <c r="A2364">
        <v>2643</v>
      </c>
      <c r="B2364" s="3" t="s">
        <v>2643</v>
      </c>
      <c r="C2364" s="3" t="s">
        <v>6753</v>
      </c>
      <c r="D2364" s="6">
        <v>1000000</v>
      </c>
      <c r="E2364" s="8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>
        <f t="shared" si="216"/>
        <v>34</v>
      </c>
      <c r="P2364">
        <f t="shared" si="217"/>
        <v>223.58</v>
      </c>
      <c r="Q2364" t="s">
        <v>8308</v>
      </c>
      <c r="R2364" t="s">
        <v>8317</v>
      </c>
      <c r="S2364" s="14">
        <f t="shared" si="218"/>
        <v>42689.582349537035</v>
      </c>
      <c r="T2364" s="14">
        <f t="shared" si="219"/>
        <v>42725.332638888889</v>
      </c>
      <c r="U2364">
        <f t="shared" si="220"/>
        <v>36</v>
      </c>
      <c r="V2364">
        <f t="shared" si="221"/>
        <v>2016</v>
      </c>
    </row>
    <row r="2365" spans="1:22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216"/>
        <v>34</v>
      </c>
      <c r="P2365">
        <f t="shared" si="217"/>
        <v>99.97</v>
      </c>
      <c r="Q2365" t="s">
        <v>8308</v>
      </c>
      <c r="R2365" t="s">
        <v>8314</v>
      </c>
      <c r="S2365" s="14">
        <f t="shared" si="218"/>
        <v>42678.459120370375</v>
      </c>
      <c r="T2365" s="14">
        <f t="shared" si="219"/>
        <v>42718.500787037032</v>
      </c>
      <c r="U2365">
        <f t="shared" si="220"/>
        <v>41</v>
      </c>
      <c r="V2365">
        <f t="shared" si="221"/>
        <v>2016</v>
      </c>
    </row>
    <row r="2366" spans="1:22" ht="60" x14ac:dyDescent="0.25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>
        <f t="shared" si="216"/>
        <v>34</v>
      </c>
      <c r="P2366">
        <f t="shared" si="217"/>
        <v>132.35</v>
      </c>
      <c r="Q2366" t="s">
        <v>8315</v>
      </c>
      <c r="R2366" t="s">
        <v>8328</v>
      </c>
      <c r="S2366" s="14">
        <f t="shared" si="218"/>
        <v>42800.801817129628</v>
      </c>
      <c r="T2366" s="14">
        <f t="shared" si="219"/>
        <v>42830.760150462964</v>
      </c>
      <c r="U2366">
        <f t="shared" si="220"/>
        <v>30</v>
      </c>
      <c r="V2366">
        <f t="shared" si="221"/>
        <v>2017</v>
      </c>
    </row>
    <row r="2367" spans="1:22" ht="30" x14ac:dyDescent="0.25">
      <c r="A2367">
        <v>1726</v>
      </c>
      <c r="B2367" s="3" t="s">
        <v>1727</v>
      </c>
      <c r="C2367" s="3" t="s">
        <v>5836</v>
      </c>
      <c r="D2367" s="6">
        <v>6500</v>
      </c>
      <c r="E2367" s="8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8291</v>
      </c>
      <c r="O2367">
        <f t="shared" si="216"/>
        <v>34</v>
      </c>
      <c r="P2367">
        <f t="shared" si="217"/>
        <v>137.25</v>
      </c>
      <c r="Q2367" t="s">
        <v>8312</v>
      </c>
      <c r="R2367" t="s">
        <v>8337</v>
      </c>
      <c r="S2367" s="14">
        <f t="shared" si="218"/>
        <v>41788.919722222221</v>
      </c>
      <c r="T2367" s="14">
        <f t="shared" si="219"/>
        <v>41817.919722222221</v>
      </c>
      <c r="U2367">
        <f t="shared" si="220"/>
        <v>29</v>
      </c>
      <c r="V2367">
        <f t="shared" si="221"/>
        <v>2014</v>
      </c>
    </row>
    <row r="2368" spans="1:22" ht="60" x14ac:dyDescent="0.25">
      <c r="A2368">
        <v>977</v>
      </c>
      <c r="B2368" s="3" t="s">
        <v>978</v>
      </c>
      <c r="C2368" s="3" t="s">
        <v>5087</v>
      </c>
      <c r="D2368" s="6">
        <v>2700</v>
      </c>
      <c r="E2368" s="8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8271</v>
      </c>
      <c r="O2368">
        <f t="shared" si="216"/>
        <v>34</v>
      </c>
      <c r="P2368">
        <f t="shared" si="217"/>
        <v>75.75</v>
      </c>
      <c r="Q2368" t="s">
        <v>8308</v>
      </c>
      <c r="R2368" t="s">
        <v>8314</v>
      </c>
      <c r="S2368" s="14">
        <f t="shared" si="218"/>
        <v>42391.942094907412</v>
      </c>
      <c r="T2368" s="14">
        <f t="shared" si="219"/>
        <v>42421.942094907412</v>
      </c>
      <c r="U2368">
        <f t="shared" si="220"/>
        <v>30</v>
      </c>
      <c r="V2368">
        <f t="shared" si="221"/>
        <v>2016</v>
      </c>
    </row>
    <row r="2369" spans="1:22" ht="45" x14ac:dyDescent="0.25">
      <c r="A2369">
        <v>3851</v>
      </c>
      <c r="B2369" s="3" t="s">
        <v>3848</v>
      </c>
      <c r="C2369" s="3" t="s">
        <v>7960</v>
      </c>
      <c r="D2369" s="6">
        <v>2500</v>
      </c>
      <c r="E2369" s="8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8269</v>
      </c>
      <c r="O2369">
        <f t="shared" si="216"/>
        <v>34</v>
      </c>
      <c r="P2369">
        <f t="shared" si="217"/>
        <v>35.5</v>
      </c>
      <c r="Q2369" t="s">
        <v>8315</v>
      </c>
      <c r="R2369" t="s">
        <v>8316</v>
      </c>
      <c r="S2369" s="14">
        <f t="shared" si="218"/>
        <v>42172.439571759256</v>
      </c>
      <c r="T2369" s="14">
        <f t="shared" si="219"/>
        <v>42202.439571759256</v>
      </c>
      <c r="U2369">
        <f t="shared" si="220"/>
        <v>30</v>
      </c>
      <c r="V2369">
        <f t="shared" si="221"/>
        <v>2015</v>
      </c>
    </row>
    <row r="2370" spans="1:22" ht="30" x14ac:dyDescent="0.25">
      <c r="A2370">
        <v>598</v>
      </c>
      <c r="B2370" s="3" t="s">
        <v>599</v>
      </c>
      <c r="C2370" s="3" t="s">
        <v>4708</v>
      </c>
      <c r="D2370" s="6">
        <v>2500</v>
      </c>
      <c r="E2370" s="8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8270</v>
      </c>
      <c r="O2370">
        <f t="shared" ref="O2370:O2433" si="222">ROUND(E2370/D2370*100,0)</f>
        <v>34</v>
      </c>
      <c r="P2370">
        <f t="shared" si="217"/>
        <v>121.43</v>
      </c>
      <c r="Q2370" t="s">
        <v>8308</v>
      </c>
      <c r="R2370" t="s">
        <v>8355</v>
      </c>
      <c r="S2370" s="14">
        <f t="shared" si="218"/>
        <v>41948.00209490741</v>
      </c>
      <c r="T2370" s="14">
        <f t="shared" si="219"/>
        <v>41978.00209490741</v>
      </c>
      <c r="U2370">
        <f t="shared" si="220"/>
        <v>30</v>
      </c>
      <c r="V2370">
        <f t="shared" si="221"/>
        <v>2014</v>
      </c>
    </row>
    <row r="2371" spans="1:22" ht="45" x14ac:dyDescent="0.25">
      <c r="A2371">
        <v>4069</v>
      </c>
      <c r="B2371" s="3" t="s">
        <v>4065</v>
      </c>
      <c r="C2371" s="3" t="s">
        <v>8172</v>
      </c>
      <c r="D2371" s="6">
        <v>1250</v>
      </c>
      <c r="E2371" s="8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8269</v>
      </c>
      <c r="O2371">
        <f t="shared" si="222"/>
        <v>34</v>
      </c>
      <c r="P2371">
        <f t="shared" ref="P2371:P2434" si="223">IFERROR(ROUND(E2371/L2371,2),0)</f>
        <v>33.08</v>
      </c>
      <c r="Q2371" t="s">
        <v>8315</v>
      </c>
      <c r="R2371" t="s">
        <v>8316</v>
      </c>
      <c r="S2371" s="14">
        <f t="shared" ref="S2371:S2434" si="224">+(((J2371/60)/60)/24)+DATE(1970,1,1)</f>
        <v>42022.661527777775</v>
      </c>
      <c r="T2371" s="14">
        <f t="shared" ref="T2371:T2434" si="225">+(((I2371/60)/60)/24)+DATE(1970,1,1)</f>
        <v>42063.5</v>
      </c>
      <c r="U2371">
        <f t="shared" ref="U2371:U2434" si="226">CEILING(T2371-S2371,1)</f>
        <v>41</v>
      </c>
      <c r="V2371">
        <f t="shared" ref="V2371:V2434" si="227">YEAR(S2371)</f>
        <v>2015</v>
      </c>
    </row>
    <row r="2372" spans="1:22" ht="60" x14ac:dyDescent="0.25">
      <c r="A2372">
        <v>2882</v>
      </c>
      <c r="B2372" s="3" t="s">
        <v>2882</v>
      </c>
      <c r="C2372" s="3" t="s">
        <v>6992</v>
      </c>
      <c r="D2372" s="6">
        <v>750</v>
      </c>
      <c r="E2372" s="8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8269</v>
      </c>
      <c r="O2372">
        <f t="shared" si="222"/>
        <v>34</v>
      </c>
      <c r="P2372">
        <f t="shared" si="223"/>
        <v>63</v>
      </c>
      <c r="Q2372" t="s">
        <v>8315</v>
      </c>
      <c r="R2372" t="s">
        <v>8316</v>
      </c>
      <c r="S2372" s="14">
        <f t="shared" si="224"/>
        <v>42461.596273148149</v>
      </c>
      <c r="T2372" s="14">
        <f t="shared" si="225"/>
        <v>42491.596273148149</v>
      </c>
      <c r="U2372">
        <f t="shared" si="226"/>
        <v>30</v>
      </c>
      <c r="V2372">
        <f t="shared" si="227"/>
        <v>2016</v>
      </c>
    </row>
    <row r="2373" spans="1:22" ht="45" x14ac:dyDescent="0.25">
      <c r="A2373">
        <v>1549</v>
      </c>
      <c r="B2373" s="3" t="s">
        <v>1550</v>
      </c>
      <c r="C2373" s="3" t="s">
        <v>5659</v>
      </c>
      <c r="D2373" s="6">
        <v>500</v>
      </c>
      <c r="E2373" s="8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>
        <f t="shared" si="222"/>
        <v>34</v>
      </c>
      <c r="P2373">
        <f t="shared" si="223"/>
        <v>28.33</v>
      </c>
      <c r="Q2373" t="s">
        <v>8323</v>
      </c>
      <c r="R2373" t="s">
        <v>8351</v>
      </c>
      <c r="S2373" s="14">
        <f t="shared" si="224"/>
        <v>42281.136099537034</v>
      </c>
      <c r="T2373" s="14">
        <f t="shared" si="225"/>
        <v>42311.177766203706</v>
      </c>
      <c r="U2373">
        <f t="shared" si="226"/>
        <v>31</v>
      </c>
      <c r="V2373">
        <f t="shared" si="227"/>
        <v>2015</v>
      </c>
    </row>
    <row r="2374" spans="1:22" ht="60" x14ac:dyDescent="0.25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222"/>
        <v>33</v>
      </c>
      <c r="P2374">
        <f t="shared" si="223"/>
        <v>264.26</v>
      </c>
      <c r="Q2374" t="s">
        <v>8312</v>
      </c>
      <c r="R2374" t="s">
        <v>8337</v>
      </c>
      <c r="S2374" s="14">
        <f t="shared" si="224"/>
        <v>42795.701481481476</v>
      </c>
      <c r="T2374" s="14">
        <f t="shared" si="225"/>
        <v>42828.041666666672</v>
      </c>
      <c r="U2374">
        <f t="shared" si="226"/>
        <v>33</v>
      </c>
      <c r="V2374">
        <f t="shared" si="227"/>
        <v>2017</v>
      </c>
    </row>
    <row r="2375" spans="1:22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222"/>
        <v>33</v>
      </c>
      <c r="P2375">
        <f t="shared" si="223"/>
        <v>88.8</v>
      </c>
      <c r="Q2375" t="s">
        <v>8318</v>
      </c>
      <c r="R2375" t="s">
        <v>8345</v>
      </c>
      <c r="S2375" s="14">
        <f t="shared" si="224"/>
        <v>41904.407812500001</v>
      </c>
      <c r="T2375" s="14">
        <f t="shared" si="225"/>
        <v>41964.449479166666</v>
      </c>
      <c r="U2375">
        <f t="shared" si="226"/>
        <v>61</v>
      </c>
      <c r="V2375">
        <f t="shared" si="227"/>
        <v>2014</v>
      </c>
    </row>
    <row r="2376" spans="1:22" ht="60" x14ac:dyDescent="0.25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222"/>
        <v>33</v>
      </c>
      <c r="P2376">
        <f t="shared" si="223"/>
        <v>70.62</v>
      </c>
      <c r="Q2376" t="s">
        <v>8308</v>
      </c>
      <c r="R2376" t="s">
        <v>8335</v>
      </c>
      <c r="S2376" s="14">
        <f t="shared" si="224"/>
        <v>42344.884143518517</v>
      </c>
      <c r="T2376" s="14">
        <f t="shared" si="225"/>
        <v>42366.25</v>
      </c>
      <c r="U2376">
        <f t="shared" si="226"/>
        <v>22</v>
      </c>
      <c r="V2376">
        <f t="shared" si="227"/>
        <v>2015</v>
      </c>
    </row>
    <row r="2377" spans="1:22" ht="60" x14ac:dyDescent="0.25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222"/>
        <v>33</v>
      </c>
      <c r="P2377">
        <f t="shared" si="223"/>
        <v>50.88</v>
      </c>
      <c r="Q2377" t="s">
        <v>8315</v>
      </c>
      <c r="R2377" t="s">
        <v>8316</v>
      </c>
      <c r="S2377" s="14">
        <f t="shared" si="224"/>
        <v>42193.482291666667</v>
      </c>
      <c r="T2377" s="14">
        <f t="shared" si="225"/>
        <v>42233.666666666672</v>
      </c>
      <c r="U2377">
        <f t="shared" si="226"/>
        <v>41</v>
      </c>
      <c r="V2377">
        <f t="shared" si="227"/>
        <v>2015</v>
      </c>
    </row>
    <row r="2378" spans="1:22" ht="45" x14ac:dyDescent="0.25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222"/>
        <v>33</v>
      </c>
      <c r="P2378">
        <f t="shared" si="223"/>
        <v>30.85</v>
      </c>
      <c r="Q2378" t="s">
        <v>8318</v>
      </c>
      <c r="R2378" t="s">
        <v>8347</v>
      </c>
      <c r="S2378" s="14">
        <f t="shared" si="224"/>
        <v>42067.991238425922</v>
      </c>
      <c r="T2378" s="14">
        <f t="shared" si="225"/>
        <v>42107.791666666672</v>
      </c>
      <c r="U2378">
        <f t="shared" si="226"/>
        <v>40</v>
      </c>
      <c r="V2378">
        <f t="shared" si="227"/>
        <v>2015</v>
      </c>
    </row>
    <row r="2379" spans="1:22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222"/>
        <v>33</v>
      </c>
      <c r="P2379">
        <f t="shared" si="223"/>
        <v>37.14</v>
      </c>
      <c r="Q2379" t="s">
        <v>8315</v>
      </c>
      <c r="R2379" t="s">
        <v>8316</v>
      </c>
      <c r="S2379" s="14">
        <f t="shared" si="224"/>
        <v>42056.1324537037</v>
      </c>
      <c r="T2379" s="14">
        <f t="shared" si="225"/>
        <v>42086.207638888889</v>
      </c>
      <c r="U2379">
        <f t="shared" si="226"/>
        <v>31</v>
      </c>
      <c r="V2379">
        <f t="shared" si="227"/>
        <v>2015</v>
      </c>
    </row>
    <row r="2380" spans="1:22" ht="30" x14ac:dyDescent="0.25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222"/>
        <v>33</v>
      </c>
      <c r="P2380">
        <f t="shared" si="223"/>
        <v>26</v>
      </c>
      <c r="Q2380" t="s">
        <v>8315</v>
      </c>
      <c r="R2380" t="s">
        <v>8316</v>
      </c>
      <c r="S2380" s="14">
        <f t="shared" si="224"/>
        <v>42047.07640046296</v>
      </c>
      <c r="T2380" s="14">
        <f t="shared" si="225"/>
        <v>42077.034733796296</v>
      </c>
      <c r="U2380">
        <f t="shared" si="226"/>
        <v>30</v>
      </c>
      <c r="V2380">
        <f t="shared" si="227"/>
        <v>2015</v>
      </c>
    </row>
    <row r="2381" spans="1:22" ht="60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222"/>
        <v>32</v>
      </c>
      <c r="P2381">
        <f t="shared" si="223"/>
        <v>800.7</v>
      </c>
      <c r="Q2381" t="s">
        <v>8308</v>
      </c>
      <c r="R2381" t="s">
        <v>8314</v>
      </c>
      <c r="S2381" s="14">
        <f t="shared" si="224"/>
        <v>42669.802303240736</v>
      </c>
      <c r="T2381" s="14">
        <f t="shared" si="225"/>
        <v>42704.843969907408</v>
      </c>
      <c r="U2381">
        <f t="shared" si="226"/>
        <v>36</v>
      </c>
      <c r="V2381">
        <f t="shared" si="227"/>
        <v>2016</v>
      </c>
    </row>
    <row r="2382" spans="1:22" ht="60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222"/>
        <v>32</v>
      </c>
      <c r="P2382">
        <f t="shared" si="223"/>
        <v>115.55</v>
      </c>
      <c r="Q2382" t="s">
        <v>8321</v>
      </c>
      <c r="R2382" t="s">
        <v>8356</v>
      </c>
      <c r="S2382" s="14">
        <f t="shared" si="224"/>
        <v>42304.210833333331</v>
      </c>
      <c r="T2382" s="14">
        <f t="shared" si="225"/>
        <v>42334.252500000002</v>
      </c>
      <c r="U2382">
        <f t="shared" si="226"/>
        <v>31</v>
      </c>
      <c r="V2382">
        <f t="shared" si="227"/>
        <v>2015</v>
      </c>
    </row>
    <row r="2383" spans="1:22" ht="45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222"/>
        <v>32</v>
      </c>
      <c r="P2383">
        <f t="shared" si="223"/>
        <v>60.67</v>
      </c>
      <c r="Q2383" t="s">
        <v>8315</v>
      </c>
      <c r="R2383" t="s">
        <v>8316</v>
      </c>
      <c r="S2383" s="14">
        <f t="shared" si="224"/>
        <v>42103.016585648147</v>
      </c>
      <c r="T2383" s="14">
        <f t="shared" si="225"/>
        <v>42163.016585648147</v>
      </c>
      <c r="U2383">
        <f t="shared" si="226"/>
        <v>60</v>
      </c>
      <c r="V2383">
        <f t="shared" si="227"/>
        <v>2015</v>
      </c>
    </row>
    <row r="2384" spans="1:22" ht="60" x14ac:dyDescent="0.25">
      <c r="A2384">
        <v>3958</v>
      </c>
      <c r="B2384" s="3" t="s">
        <v>3955</v>
      </c>
      <c r="C2384" s="3" t="s">
        <v>8065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>
        <f t="shared" si="222"/>
        <v>32</v>
      </c>
      <c r="P2384">
        <f t="shared" si="223"/>
        <v>40.06</v>
      </c>
      <c r="Q2384" t="s">
        <v>8315</v>
      </c>
      <c r="R2384" t="s">
        <v>8316</v>
      </c>
      <c r="S2384" s="14">
        <f t="shared" si="224"/>
        <v>41816.950370370374</v>
      </c>
      <c r="T2384" s="14">
        <f t="shared" si="225"/>
        <v>41853.583333333336</v>
      </c>
      <c r="U2384">
        <f t="shared" si="226"/>
        <v>37</v>
      </c>
      <c r="V2384">
        <f t="shared" si="227"/>
        <v>2014</v>
      </c>
    </row>
    <row r="2385" spans="1:22" ht="60" x14ac:dyDescent="0.25">
      <c r="A2385">
        <v>3985</v>
      </c>
      <c r="B2385" s="3" t="s">
        <v>3981</v>
      </c>
      <c r="C2385" s="3" t="s">
        <v>8091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>
        <f t="shared" si="222"/>
        <v>32</v>
      </c>
      <c r="P2385">
        <f t="shared" si="223"/>
        <v>33.74</v>
      </c>
      <c r="Q2385" t="s">
        <v>8315</v>
      </c>
      <c r="R2385" t="s">
        <v>8316</v>
      </c>
      <c r="S2385" s="14">
        <f t="shared" si="224"/>
        <v>42399.707407407404</v>
      </c>
      <c r="T2385" s="14">
        <f t="shared" si="225"/>
        <v>42420.878472222219</v>
      </c>
      <c r="U2385">
        <f t="shared" si="226"/>
        <v>22</v>
      </c>
      <c r="V2385">
        <f t="shared" si="227"/>
        <v>2016</v>
      </c>
    </row>
    <row r="2386" spans="1:22" ht="60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222"/>
        <v>32</v>
      </c>
      <c r="P2386">
        <f t="shared" si="223"/>
        <v>29.09</v>
      </c>
      <c r="Q2386" t="s">
        <v>8315</v>
      </c>
      <c r="R2386" t="s">
        <v>8316</v>
      </c>
      <c r="S2386" s="14">
        <f t="shared" si="224"/>
        <v>42493.546851851846</v>
      </c>
      <c r="T2386" s="14">
        <f t="shared" si="225"/>
        <v>42523.546851851846</v>
      </c>
      <c r="U2386">
        <f t="shared" si="226"/>
        <v>30</v>
      </c>
      <c r="V2386">
        <f t="shared" si="227"/>
        <v>2016</v>
      </c>
    </row>
    <row r="2387" spans="1:22" ht="60" x14ac:dyDescent="0.25">
      <c r="A2387">
        <v>2861</v>
      </c>
      <c r="B2387" s="3" t="s">
        <v>2861</v>
      </c>
      <c r="C2387" s="3" t="s">
        <v>6971</v>
      </c>
      <c r="D2387" s="6">
        <v>250</v>
      </c>
      <c r="E2387" s="8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>
        <f t="shared" si="222"/>
        <v>32</v>
      </c>
      <c r="P2387">
        <f t="shared" si="223"/>
        <v>26.67</v>
      </c>
      <c r="Q2387" t="s">
        <v>8315</v>
      </c>
      <c r="R2387" t="s">
        <v>8316</v>
      </c>
      <c r="S2387" s="14">
        <f t="shared" si="224"/>
        <v>42257.590833333335</v>
      </c>
      <c r="T2387" s="14">
        <f t="shared" si="225"/>
        <v>42271.590833333335</v>
      </c>
      <c r="U2387">
        <f t="shared" si="226"/>
        <v>14</v>
      </c>
      <c r="V2387">
        <f t="shared" si="227"/>
        <v>2015</v>
      </c>
    </row>
    <row r="2388" spans="1:22" ht="60" x14ac:dyDescent="0.25">
      <c r="A2388">
        <v>1313</v>
      </c>
      <c r="B2388" s="3" t="s">
        <v>1314</v>
      </c>
      <c r="C2388" s="3" t="s">
        <v>5423</v>
      </c>
      <c r="D2388" s="6">
        <v>40000</v>
      </c>
      <c r="E2388" s="8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>
        <f t="shared" si="222"/>
        <v>31</v>
      </c>
      <c r="P2388">
        <f t="shared" si="223"/>
        <v>102.02</v>
      </c>
      <c r="Q2388" t="s">
        <v>8308</v>
      </c>
      <c r="R2388" t="s">
        <v>8314</v>
      </c>
      <c r="S2388" s="14">
        <f t="shared" si="224"/>
        <v>42402.709652777776</v>
      </c>
      <c r="T2388" s="14">
        <f t="shared" si="225"/>
        <v>42432.709652777776</v>
      </c>
      <c r="U2388">
        <f t="shared" si="226"/>
        <v>30</v>
      </c>
      <c r="V2388">
        <f t="shared" si="227"/>
        <v>2016</v>
      </c>
    </row>
    <row r="2389" spans="1:22" ht="45" x14ac:dyDescent="0.25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222"/>
        <v>31</v>
      </c>
      <c r="P2389">
        <f t="shared" si="223"/>
        <v>71.87</v>
      </c>
      <c r="Q2389" t="s">
        <v>8323</v>
      </c>
      <c r="R2389" t="s">
        <v>8324</v>
      </c>
      <c r="S2389" s="14">
        <f t="shared" si="224"/>
        <v>42018.071550925932</v>
      </c>
      <c r="T2389" s="14">
        <f t="shared" si="225"/>
        <v>42049.071550925932</v>
      </c>
      <c r="U2389">
        <f t="shared" si="226"/>
        <v>31</v>
      </c>
      <c r="V2389">
        <f t="shared" si="227"/>
        <v>2015</v>
      </c>
    </row>
    <row r="2390" spans="1:22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222"/>
        <v>31</v>
      </c>
      <c r="P2390">
        <f t="shared" si="223"/>
        <v>231.75</v>
      </c>
      <c r="Q2390" t="s">
        <v>8312</v>
      </c>
      <c r="R2390" t="s">
        <v>8344</v>
      </c>
      <c r="S2390" s="14">
        <f t="shared" si="224"/>
        <v>40847.171018518515</v>
      </c>
      <c r="T2390" s="14">
        <f t="shared" si="225"/>
        <v>40889.212685185186</v>
      </c>
      <c r="U2390">
        <f t="shared" si="226"/>
        <v>43</v>
      </c>
      <c r="V2390">
        <f t="shared" si="227"/>
        <v>2011</v>
      </c>
    </row>
    <row r="2391" spans="1:22" ht="60" x14ac:dyDescent="0.25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222"/>
        <v>31</v>
      </c>
      <c r="P2391">
        <f t="shared" si="223"/>
        <v>124.92</v>
      </c>
      <c r="Q2391" t="s">
        <v>8308</v>
      </c>
      <c r="R2391" t="s">
        <v>8314</v>
      </c>
      <c r="S2391" s="14">
        <f t="shared" si="224"/>
        <v>42668.726701388892</v>
      </c>
      <c r="T2391" s="14">
        <f t="shared" si="225"/>
        <v>42698.768368055549</v>
      </c>
      <c r="U2391">
        <f t="shared" si="226"/>
        <v>31</v>
      </c>
      <c r="V2391">
        <f t="shared" si="227"/>
        <v>2016</v>
      </c>
    </row>
    <row r="2392" spans="1:22" ht="60" x14ac:dyDescent="0.25">
      <c r="A2392">
        <v>1687</v>
      </c>
      <c r="B2392" s="3" t="s">
        <v>1688</v>
      </c>
      <c r="C2392" s="3" t="s">
        <v>5797</v>
      </c>
      <c r="D2392" s="6">
        <v>10000</v>
      </c>
      <c r="E2392" s="8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8291</v>
      </c>
      <c r="O2392">
        <f t="shared" si="222"/>
        <v>31</v>
      </c>
      <c r="P2392">
        <f t="shared" si="223"/>
        <v>80.13</v>
      </c>
      <c r="Q2392" t="s">
        <v>8312</v>
      </c>
      <c r="R2392" t="s">
        <v>8337</v>
      </c>
      <c r="S2392" s="14">
        <f t="shared" si="224"/>
        <v>42802.046817129631</v>
      </c>
      <c r="T2392" s="14">
        <f t="shared" si="225"/>
        <v>42835.84375</v>
      </c>
      <c r="U2392">
        <f t="shared" si="226"/>
        <v>34</v>
      </c>
      <c r="V2392">
        <f t="shared" si="227"/>
        <v>2017</v>
      </c>
    </row>
    <row r="2393" spans="1:22" ht="30" x14ac:dyDescent="0.25">
      <c r="A2393">
        <v>1014</v>
      </c>
      <c r="B2393" s="3" t="s">
        <v>1015</v>
      </c>
      <c r="C2393" s="3" t="s">
        <v>5124</v>
      </c>
      <c r="D2393" s="6">
        <v>10000</v>
      </c>
      <c r="E2393" s="8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8271</v>
      </c>
      <c r="O2393">
        <f t="shared" si="222"/>
        <v>31</v>
      </c>
      <c r="P2393">
        <f t="shared" si="223"/>
        <v>191.25</v>
      </c>
      <c r="Q2393" t="s">
        <v>8308</v>
      </c>
      <c r="R2393" t="s">
        <v>8314</v>
      </c>
      <c r="S2393" s="14">
        <f t="shared" si="224"/>
        <v>41955.002488425926</v>
      </c>
      <c r="T2393" s="14">
        <f t="shared" si="225"/>
        <v>42005.002488425926</v>
      </c>
      <c r="U2393">
        <f t="shared" si="226"/>
        <v>50</v>
      </c>
      <c r="V2393">
        <f t="shared" si="227"/>
        <v>2014</v>
      </c>
    </row>
    <row r="2394" spans="1:22" ht="45" x14ac:dyDescent="0.25">
      <c r="A2394">
        <v>4040</v>
      </c>
      <c r="B2394" s="3" t="s">
        <v>4036</v>
      </c>
      <c r="C2394" s="3" t="s">
        <v>8144</v>
      </c>
      <c r="D2394" s="6">
        <v>8000</v>
      </c>
      <c r="E2394" s="8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8269</v>
      </c>
      <c r="O2394">
        <f t="shared" si="222"/>
        <v>31</v>
      </c>
      <c r="P2394">
        <f t="shared" si="223"/>
        <v>1250</v>
      </c>
      <c r="Q2394" t="s">
        <v>8315</v>
      </c>
      <c r="R2394" t="s">
        <v>8316</v>
      </c>
      <c r="S2394" s="14">
        <f t="shared" si="224"/>
        <v>42144.231527777782</v>
      </c>
      <c r="T2394" s="14">
        <f t="shared" si="225"/>
        <v>42203.125</v>
      </c>
      <c r="U2394">
        <f t="shared" si="226"/>
        <v>59</v>
      </c>
      <c r="V2394">
        <f t="shared" si="227"/>
        <v>2015</v>
      </c>
    </row>
    <row r="2395" spans="1:22" ht="60" x14ac:dyDescent="0.25">
      <c r="A2395">
        <v>3637</v>
      </c>
      <c r="B2395" s="3" t="s">
        <v>3635</v>
      </c>
      <c r="C2395" s="3" t="s">
        <v>7747</v>
      </c>
      <c r="D2395" s="6">
        <v>3000</v>
      </c>
      <c r="E2395" s="8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>
        <f t="shared" si="222"/>
        <v>31</v>
      </c>
      <c r="P2395">
        <f t="shared" si="223"/>
        <v>66.14</v>
      </c>
      <c r="Q2395" t="s">
        <v>8315</v>
      </c>
      <c r="R2395" t="s">
        <v>8336</v>
      </c>
      <c r="S2395" s="14">
        <f t="shared" si="224"/>
        <v>41975.700636574074</v>
      </c>
      <c r="T2395" s="14">
        <f t="shared" si="225"/>
        <v>42005.700636574074</v>
      </c>
      <c r="U2395">
        <f t="shared" si="226"/>
        <v>30</v>
      </c>
      <c r="V2395">
        <f t="shared" si="227"/>
        <v>2014</v>
      </c>
    </row>
    <row r="2396" spans="1:22" ht="45" x14ac:dyDescent="0.25">
      <c r="A2396">
        <v>1490</v>
      </c>
      <c r="B2396" s="3" t="s">
        <v>1491</v>
      </c>
      <c r="C2396" s="3" t="s">
        <v>5600</v>
      </c>
      <c r="D2396" s="6">
        <v>2900</v>
      </c>
      <c r="E2396" s="8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>
        <f t="shared" si="222"/>
        <v>31</v>
      </c>
      <c r="P2396">
        <f t="shared" si="223"/>
        <v>47.11</v>
      </c>
      <c r="Q2396" t="s">
        <v>8321</v>
      </c>
      <c r="R2396" t="s">
        <v>8343</v>
      </c>
      <c r="S2396" s="14">
        <f t="shared" si="224"/>
        <v>41520.561041666668</v>
      </c>
      <c r="T2396" s="14">
        <f t="shared" si="225"/>
        <v>41549.561041666668</v>
      </c>
      <c r="U2396">
        <f t="shared" si="226"/>
        <v>29</v>
      </c>
      <c r="V2396">
        <f t="shared" si="227"/>
        <v>2013</v>
      </c>
    </row>
    <row r="2397" spans="1:22" ht="60" x14ac:dyDescent="0.25">
      <c r="A2397">
        <v>879</v>
      </c>
      <c r="B2397" s="3" t="s">
        <v>880</v>
      </c>
      <c r="C2397" s="3" t="s">
        <v>4989</v>
      </c>
      <c r="D2397" s="6">
        <v>2100</v>
      </c>
      <c r="E2397" s="8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>
        <f t="shared" si="222"/>
        <v>31</v>
      </c>
      <c r="P2397">
        <f t="shared" si="223"/>
        <v>21.47</v>
      </c>
      <c r="Q2397" t="s">
        <v>8312</v>
      </c>
      <c r="R2397" t="s">
        <v>8344</v>
      </c>
      <c r="S2397" s="14">
        <f t="shared" si="224"/>
        <v>41037.829918981479</v>
      </c>
      <c r="T2397" s="14">
        <f t="shared" si="225"/>
        <v>41058.829918981479</v>
      </c>
      <c r="U2397">
        <f t="shared" si="226"/>
        <v>21</v>
      </c>
      <c r="V2397">
        <f t="shared" si="227"/>
        <v>2012</v>
      </c>
    </row>
    <row r="2398" spans="1:22" ht="60" x14ac:dyDescent="0.25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222"/>
        <v>30</v>
      </c>
      <c r="P2398">
        <f t="shared" si="223"/>
        <v>171.79</v>
      </c>
      <c r="Q2398" t="s">
        <v>8308</v>
      </c>
      <c r="R2398" t="s">
        <v>8314</v>
      </c>
      <c r="S2398" s="14">
        <f t="shared" si="224"/>
        <v>42574.667650462965</v>
      </c>
      <c r="T2398" s="14">
        <f t="shared" si="225"/>
        <v>42605.870833333334</v>
      </c>
      <c r="U2398">
        <f t="shared" si="226"/>
        <v>32</v>
      </c>
      <c r="V2398">
        <f t="shared" si="227"/>
        <v>2016</v>
      </c>
    </row>
    <row r="2399" spans="1:22" ht="60" x14ac:dyDescent="0.25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222"/>
        <v>30</v>
      </c>
      <c r="P2399">
        <f t="shared" si="223"/>
        <v>51.29</v>
      </c>
      <c r="Q2399" t="s">
        <v>8310</v>
      </c>
      <c r="R2399" t="s">
        <v>8346</v>
      </c>
      <c r="S2399" s="14">
        <f t="shared" si="224"/>
        <v>41575.237430555557</v>
      </c>
      <c r="T2399" s="14">
        <f t="shared" si="225"/>
        <v>41605.279097222221</v>
      </c>
      <c r="U2399">
        <f t="shared" si="226"/>
        <v>31</v>
      </c>
      <c r="V2399">
        <f t="shared" si="227"/>
        <v>2013</v>
      </c>
    </row>
    <row r="2400" spans="1:22" ht="60" x14ac:dyDescent="0.25">
      <c r="A2400">
        <v>1002</v>
      </c>
      <c r="B2400" s="3" t="s">
        <v>1003</v>
      </c>
      <c r="C2400" s="3" t="s">
        <v>5112</v>
      </c>
      <c r="D2400" s="6">
        <v>9999</v>
      </c>
      <c r="E2400" s="8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>
        <f t="shared" si="222"/>
        <v>30</v>
      </c>
      <c r="P2400">
        <f t="shared" si="223"/>
        <v>134.55000000000001</v>
      </c>
      <c r="Q2400" t="s">
        <v>8308</v>
      </c>
      <c r="R2400" t="s">
        <v>8314</v>
      </c>
      <c r="S2400" s="14">
        <f t="shared" si="224"/>
        <v>42325.684189814812</v>
      </c>
      <c r="T2400" s="14">
        <f t="shared" si="225"/>
        <v>42355.249305555553</v>
      </c>
      <c r="U2400">
        <f t="shared" si="226"/>
        <v>30</v>
      </c>
      <c r="V2400">
        <f t="shared" si="227"/>
        <v>2015</v>
      </c>
    </row>
    <row r="2401" spans="1:22" ht="60" x14ac:dyDescent="0.25">
      <c r="A2401">
        <v>934</v>
      </c>
      <c r="B2401" s="3" t="s">
        <v>935</v>
      </c>
      <c r="C2401" s="3" t="s">
        <v>5044</v>
      </c>
      <c r="D2401" s="6">
        <v>5000</v>
      </c>
      <c r="E2401" s="8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8276</v>
      </c>
      <c r="O2401">
        <f t="shared" si="222"/>
        <v>30</v>
      </c>
      <c r="P2401">
        <f t="shared" si="223"/>
        <v>50.67</v>
      </c>
      <c r="Q2401" t="s">
        <v>8312</v>
      </c>
      <c r="R2401" t="s">
        <v>8344</v>
      </c>
      <c r="S2401" s="14">
        <f t="shared" si="224"/>
        <v>41733.737083333333</v>
      </c>
      <c r="T2401" s="14">
        <f t="shared" si="225"/>
        <v>41763.25</v>
      </c>
      <c r="U2401">
        <f t="shared" si="226"/>
        <v>30</v>
      </c>
      <c r="V2401">
        <f t="shared" si="227"/>
        <v>2014</v>
      </c>
    </row>
    <row r="2402" spans="1:22" ht="60" x14ac:dyDescent="0.25">
      <c r="A2402">
        <v>3104</v>
      </c>
      <c r="B2402" s="3" t="s">
        <v>3104</v>
      </c>
      <c r="C2402" s="3" t="s">
        <v>7214</v>
      </c>
      <c r="D2402" s="6">
        <v>4000</v>
      </c>
      <c r="E2402" s="8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8301</v>
      </c>
      <c r="O2402">
        <f t="shared" si="222"/>
        <v>30</v>
      </c>
      <c r="P2402">
        <f t="shared" si="223"/>
        <v>237</v>
      </c>
      <c r="Q2402" t="s">
        <v>8315</v>
      </c>
      <c r="R2402" t="s">
        <v>8328</v>
      </c>
      <c r="S2402" s="14">
        <f t="shared" si="224"/>
        <v>42006.908692129626</v>
      </c>
      <c r="T2402" s="14">
        <f t="shared" si="225"/>
        <v>42038.083333333328</v>
      </c>
      <c r="U2402">
        <f t="shared" si="226"/>
        <v>32</v>
      </c>
      <c r="V2402">
        <f t="shared" si="227"/>
        <v>2015</v>
      </c>
    </row>
    <row r="2403" spans="1:22" ht="60" x14ac:dyDescent="0.25">
      <c r="A2403">
        <v>203</v>
      </c>
      <c r="B2403" s="3" t="s">
        <v>205</v>
      </c>
      <c r="C2403" s="3" t="s">
        <v>4313</v>
      </c>
      <c r="D2403" s="6">
        <v>2500</v>
      </c>
      <c r="E2403" s="8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>
        <f t="shared" si="222"/>
        <v>30</v>
      </c>
      <c r="P2403">
        <f t="shared" si="223"/>
        <v>93.25</v>
      </c>
      <c r="Q2403" t="s">
        <v>8318</v>
      </c>
      <c r="R2403" t="s">
        <v>8347</v>
      </c>
      <c r="S2403" s="14">
        <f t="shared" si="224"/>
        <v>41973.847962962958</v>
      </c>
      <c r="T2403" s="14">
        <f t="shared" si="225"/>
        <v>42033.847962962958</v>
      </c>
      <c r="U2403">
        <f t="shared" si="226"/>
        <v>60</v>
      </c>
      <c r="V2403">
        <f t="shared" si="227"/>
        <v>2014</v>
      </c>
    </row>
    <row r="2404" spans="1:22" ht="60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222"/>
        <v>30</v>
      </c>
      <c r="P2404">
        <f t="shared" si="223"/>
        <v>50.56</v>
      </c>
      <c r="Q2404" t="s">
        <v>8315</v>
      </c>
      <c r="R2404" t="s">
        <v>8336</v>
      </c>
      <c r="S2404" s="14">
        <f t="shared" si="224"/>
        <v>42090.909016203703</v>
      </c>
      <c r="T2404" s="14">
        <f t="shared" si="225"/>
        <v>42097.909016203703</v>
      </c>
      <c r="U2404">
        <f t="shared" si="226"/>
        <v>7</v>
      </c>
      <c r="V2404">
        <f t="shared" si="227"/>
        <v>2015</v>
      </c>
    </row>
    <row r="2405" spans="1:22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222"/>
        <v>29</v>
      </c>
      <c r="P2405">
        <f t="shared" si="223"/>
        <v>85</v>
      </c>
      <c r="Q2405" t="s">
        <v>8308</v>
      </c>
      <c r="R2405" t="s">
        <v>8314</v>
      </c>
      <c r="S2405" s="14">
        <f t="shared" si="224"/>
        <v>42506.709722222222</v>
      </c>
      <c r="T2405" s="14">
        <f t="shared" si="225"/>
        <v>42540.340277777781</v>
      </c>
      <c r="U2405">
        <f t="shared" si="226"/>
        <v>34</v>
      </c>
      <c r="V2405">
        <f t="shared" si="227"/>
        <v>2016</v>
      </c>
    </row>
    <row r="2406" spans="1:22" ht="30" x14ac:dyDescent="0.25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222"/>
        <v>29</v>
      </c>
      <c r="P2406">
        <f t="shared" si="223"/>
        <v>34.22</v>
      </c>
      <c r="Q2406" t="s">
        <v>8310</v>
      </c>
      <c r="R2406" t="s">
        <v>8346</v>
      </c>
      <c r="S2406" s="14">
        <f t="shared" si="224"/>
        <v>42045.50535879629</v>
      </c>
      <c r="T2406" s="14">
        <f t="shared" si="225"/>
        <v>42075.463692129633</v>
      </c>
      <c r="U2406">
        <f t="shared" si="226"/>
        <v>30</v>
      </c>
      <c r="V2406">
        <f t="shared" si="227"/>
        <v>2015</v>
      </c>
    </row>
    <row r="2407" spans="1:22" ht="45" x14ac:dyDescent="0.25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222"/>
        <v>29</v>
      </c>
      <c r="P2407">
        <f t="shared" si="223"/>
        <v>43.98</v>
      </c>
      <c r="Q2407" t="s">
        <v>8310</v>
      </c>
      <c r="R2407" t="s">
        <v>8346</v>
      </c>
      <c r="S2407" s="14">
        <f t="shared" si="224"/>
        <v>42353.16679398148</v>
      </c>
      <c r="T2407" s="14">
        <f t="shared" si="225"/>
        <v>42383.16679398148</v>
      </c>
      <c r="U2407">
        <f t="shared" si="226"/>
        <v>30</v>
      </c>
      <c r="V2407">
        <f t="shared" si="227"/>
        <v>2015</v>
      </c>
    </row>
    <row r="2408" spans="1:22" ht="60" x14ac:dyDescent="0.25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222"/>
        <v>29</v>
      </c>
      <c r="P2408">
        <f t="shared" si="223"/>
        <v>44.48</v>
      </c>
      <c r="Q2408" t="s">
        <v>8323</v>
      </c>
      <c r="R2408" t="s">
        <v>8341</v>
      </c>
      <c r="S2408" s="14">
        <f t="shared" si="224"/>
        <v>42433.726168981477</v>
      </c>
      <c r="T2408" s="14">
        <f t="shared" si="225"/>
        <v>42463.68450231482</v>
      </c>
      <c r="U2408">
        <f t="shared" si="226"/>
        <v>30</v>
      </c>
      <c r="V2408">
        <f t="shared" si="227"/>
        <v>2016</v>
      </c>
    </row>
    <row r="2409" spans="1:22" ht="45" x14ac:dyDescent="0.25">
      <c r="A2409">
        <v>1228</v>
      </c>
      <c r="B2409" s="3" t="s">
        <v>1229</v>
      </c>
      <c r="C2409" s="3" t="s">
        <v>5338</v>
      </c>
      <c r="D2409" s="6">
        <v>5000</v>
      </c>
      <c r="E2409" s="8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>
        <f t="shared" si="222"/>
        <v>29</v>
      </c>
      <c r="P2409">
        <f t="shared" si="223"/>
        <v>61.04</v>
      </c>
      <c r="Q2409" t="s">
        <v>8312</v>
      </c>
      <c r="R2409" t="s">
        <v>8350</v>
      </c>
      <c r="S2409" s="14">
        <f t="shared" si="224"/>
        <v>40754.729259259257</v>
      </c>
      <c r="T2409" s="14">
        <f t="shared" si="225"/>
        <v>40814.729259259257</v>
      </c>
      <c r="U2409">
        <f t="shared" si="226"/>
        <v>60</v>
      </c>
      <c r="V2409">
        <f t="shared" si="227"/>
        <v>2011</v>
      </c>
    </row>
    <row r="2410" spans="1:22" ht="45" x14ac:dyDescent="0.25">
      <c r="A2410">
        <v>2742</v>
      </c>
      <c r="B2410" s="3" t="s">
        <v>2742</v>
      </c>
      <c r="C2410" s="3" t="s">
        <v>6852</v>
      </c>
      <c r="D2410" s="6">
        <v>2500</v>
      </c>
      <c r="E2410" s="8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>
        <f t="shared" si="222"/>
        <v>29</v>
      </c>
      <c r="P2410">
        <f t="shared" si="223"/>
        <v>40.61</v>
      </c>
      <c r="Q2410" t="s">
        <v>8321</v>
      </c>
      <c r="R2410" t="s">
        <v>8349</v>
      </c>
      <c r="S2410" s="14">
        <f t="shared" si="224"/>
        <v>41030.719756944447</v>
      </c>
      <c r="T2410" s="14">
        <f t="shared" si="225"/>
        <v>41044.719756944447</v>
      </c>
      <c r="U2410">
        <f t="shared" si="226"/>
        <v>14</v>
      </c>
      <c r="V2410">
        <f t="shared" si="227"/>
        <v>2012</v>
      </c>
    </row>
    <row r="2411" spans="1:22" ht="60" x14ac:dyDescent="0.25">
      <c r="A2411">
        <v>4075</v>
      </c>
      <c r="B2411" s="3" t="s">
        <v>4071</v>
      </c>
      <c r="C2411" s="3" t="s">
        <v>8178</v>
      </c>
      <c r="D2411" s="6">
        <v>2000</v>
      </c>
      <c r="E2411" s="8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>
        <f t="shared" si="222"/>
        <v>29</v>
      </c>
      <c r="P2411">
        <f t="shared" si="223"/>
        <v>44.31</v>
      </c>
      <c r="Q2411" t="s">
        <v>8315</v>
      </c>
      <c r="R2411" t="s">
        <v>8316</v>
      </c>
      <c r="S2411" s="14">
        <f t="shared" si="224"/>
        <v>41779.045937499999</v>
      </c>
      <c r="T2411" s="14">
        <f t="shared" si="225"/>
        <v>41820.727777777778</v>
      </c>
      <c r="U2411">
        <f t="shared" si="226"/>
        <v>42</v>
      </c>
      <c r="V2411">
        <f t="shared" si="227"/>
        <v>2014</v>
      </c>
    </row>
    <row r="2412" spans="1:22" ht="60" x14ac:dyDescent="0.25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>
        <f t="shared" si="222"/>
        <v>29</v>
      </c>
      <c r="P2412">
        <f t="shared" si="223"/>
        <v>26.27</v>
      </c>
      <c r="Q2412" t="s">
        <v>8323</v>
      </c>
      <c r="R2412" t="s">
        <v>8351</v>
      </c>
      <c r="S2412" s="14">
        <f t="shared" si="224"/>
        <v>41839.212951388887</v>
      </c>
      <c r="T2412" s="14">
        <f t="shared" si="225"/>
        <v>41899.212951388887</v>
      </c>
      <c r="U2412">
        <f t="shared" si="226"/>
        <v>60</v>
      </c>
      <c r="V2412">
        <f t="shared" si="227"/>
        <v>2014</v>
      </c>
    </row>
    <row r="2413" spans="1:22" ht="45" x14ac:dyDescent="0.25">
      <c r="A2413">
        <v>2362</v>
      </c>
      <c r="B2413" s="3" t="s">
        <v>2363</v>
      </c>
      <c r="C2413" s="3" t="s">
        <v>6472</v>
      </c>
      <c r="D2413" s="6">
        <v>420</v>
      </c>
      <c r="E2413" s="8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8270</v>
      </c>
      <c r="O2413">
        <f t="shared" si="222"/>
        <v>29</v>
      </c>
      <c r="P2413">
        <f t="shared" si="223"/>
        <v>60</v>
      </c>
      <c r="Q2413" t="s">
        <v>8308</v>
      </c>
      <c r="R2413" t="s">
        <v>8355</v>
      </c>
      <c r="S2413" s="14">
        <f t="shared" si="224"/>
        <v>41954.688310185185</v>
      </c>
      <c r="T2413" s="14">
        <f t="shared" si="225"/>
        <v>41984.688310185185</v>
      </c>
      <c r="U2413">
        <f t="shared" si="226"/>
        <v>30</v>
      </c>
      <c r="V2413">
        <f t="shared" si="227"/>
        <v>2014</v>
      </c>
    </row>
    <row r="2414" spans="1:22" ht="60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222"/>
        <v>29</v>
      </c>
      <c r="P2414">
        <f t="shared" si="223"/>
        <v>14.33</v>
      </c>
      <c r="Q2414" t="s">
        <v>8315</v>
      </c>
      <c r="R2414" t="s">
        <v>8316</v>
      </c>
      <c r="S2414" s="14">
        <f t="shared" si="224"/>
        <v>42512.626747685179</v>
      </c>
      <c r="T2414" s="14">
        <f t="shared" si="225"/>
        <v>42572.626747685179</v>
      </c>
      <c r="U2414">
        <f t="shared" si="226"/>
        <v>60</v>
      </c>
      <c r="V2414">
        <f t="shared" si="227"/>
        <v>2016</v>
      </c>
    </row>
    <row r="2415" spans="1:22" ht="30" x14ac:dyDescent="0.25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222"/>
        <v>28</v>
      </c>
      <c r="P2415">
        <f t="shared" si="223"/>
        <v>370.95</v>
      </c>
      <c r="Q2415" t="s">
        <v>8310</v>
      </c>
      <c r="R2415" t="s">
        <v>8346</v>
      </c>
      <c r="S2415" s="14">
        <f t="shared" si="224"/>
        <v>42694.98128472222</v>
      </c>
      <c r="T2415" s="14">
        <f t="shared" si="225"/>
        <v>42727.332638888889</v>
      </c>
      <c r="U2415">
        <f t="shared" si="226"/>
        <v>33</v>
      </c>
      <c r="V2415">
        <f t="shared" si="227"/>
        <v>2016</v>
      </c>
    </row>
    <row r="2416" spans="1:22" ht="45" x14ac:dyDescent="0.25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222"/>
        <v>28</v>
      </c>
      <c r="P2416">
        <f t="shared" si="223"/>
        <v>26.6</v>
      </c>
      <c r="Q2416" t="s">
        <v>8310</v>
      </c>
      <c r="R2416" t="s">
        <v>8346</v>
      </c>
      <c r="S2416" s="14">
        <f t="shared" si="224"/>
        <v>41948.771168981482</v>
      </c>
      <c r="T2416" s="14">
        <f t="shared" si="225"/>
        <v>41978.771168981482</v>
      </c>
      <c r="U2416">
        <f t="shared" si="226"/>
        <v>30</v>
      </c>
      <c r="V2416">
        <f t="shared" si="227"/>
        <v>2014</v>
      </c>
    </row>
    <row r="2417" spans="1:22" ht="60" x14ac:dyDescent="0.25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222"/>
        <v>28</v>
      </c>
      <c r="P2417">
        <f t="shared" si="223"/>
        <v>167.15</v>
      </c>
      <c r="Q2417" t="s">
        <v>8308</v>
      </c>
      <c r="R2417" t="s">
        <v>8335</v>
      </c>
      <c r="S2417" s="14">
        <f t="shared" si="224"/>
        <v>41912.541655092595</v>
      </c>
      <c r="T2417" s="14">
        <f t="shared" si="225"/>
        <v>41941.947916666664</v>
      </c>
      <c r="U2417">
        <f t="shared" si="226"/>
        <v>30</v>
      </c>
      <c r="V2417">
        <f t="shared" si="227"/>
        <v>2014</v>
      </c>
    </row>
    <row r="2418" spans="1:22" ht="45" x14ac:dyDescent="0.25">
      <c r="A2418">
        <v>144</v>
      </c>
      <c r="B2418" s="3" t="s">
        <v>146</v>
      </c>
      <c r="C2418" s="3" t="s">
        <v>4254</v>
      </c>
      <c r="D2418" s="6">
        <v>7500</v>
      </c>
      <c r="E2418" s="8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>
        <f t="shared" si="222"/>
        <v>28</v>
      </c>
      <c r="P2418">
        <f t="shared" si="223"/>
        <v>55.95</v>
      </c>
      <c r="Q2418" t="s">
        <v>8318</v>
      </c>
      <c r="R2418" t="s">
        <v>8338</v>
      </c>
      <c r="S2418" s="14">
        <f t="shared" si="224"/>
        <v>42047.762407407412</v>
      </c>
      <c r="T2418" s="14">
        <f t="shared" si="225"/>
        <v>42107.72074074074</v>
      </c>
      <c r="U2418">
        <f t="shared" si="226"/>
        <v>60</v>
      </c>
      <c r="V2418">
        <f t="shared" si="227"/>
        <v>2015</v>
      </c>
    </row>
    <row r="2419" spans="1:22" ht="45" x14ac:dyDescent="0.25">
      <c r="A2419">
        <v>2682</v>
      </c>
      <c r="B2419" s="3" t="s">
        <v>2682</v>
      </c>
      <c r="C2419" s="3" t="s">
        <v>6792</v>
      </c>
      <c r="D2419" s="6">
        <v>6000</v>
      </c>
      <c r="E2419" s="8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8282</v>
      </c>
      <c r="O2419">
        <f t="shared" si="222"/>
        <v>28</v>
      </c>
      <c r="P2419">
        <f t="shared" si="223"/>
        <v>84.9</v>
      </c>
      <c r="Q2419" t="s">
        <v>8326</v>
      </c>
      <c r="R2419" t="s">
        <v>8354</v>
      </c>
      <c r="S2419" s="14">
        <f t="shared" si="224"/>
        <v>41932.871990740743</v>
      </c>
      <c r="T2419" s="14">
        <f t="shared" si="225"/>
        <v>41965.249305555553</v>
      </c>
      <c r="U2419">
        <f t="shared" si="226"/>
        <v>33</v>
      </c>
      <c r="V2419">
        <f t="shared" si="227"/>
        <v>2014</v>
      </c>
    </row>
    <row r="2420" spans="1:22" ht="45" x14ac:dyDescent="0.25">
      <c r="A2420">
        <v>950</v>
      </c>
      <c r="B2420" s="3" t="s">
        <v>951</v>
      </c>
      <c r="C2420" s="3" t="s">
        <v>5060</v>
      </c>
      <c r="D2420" s="6">
        <v>5000</v>
      </c>
      <c r="E2420" s="8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>
        <f t="shared" si="222"/>
        <v>28</v>
      </c>
      <c r="P2420">
        <f t="shared" si="223"/>
        <v>58.42</v>
      </c>
      <c r="Q2420" t="s">
        <v>8308</v>
      </c>
      <c r="R2420" t="s">
        <v>8314</v>
      </c>
      <c r="S2420" s="14">
        <f t="shared" si="224"/>
        <v>42356.750706018516</v>
      </c>
      <c r="T2420" s="14">
        <f t="shared" si="225"/>
        <v>42386.750706018516</v>
      </c>
      <c r="U2420">
        <f t="shared" si="226"/>
        <v>30</v>
      </c>
      <c r="V2420">
        <f t="shared" si="227"/>
        <v>2015</v>
      </c>
    </row>
    <row r="2421" spans="1:22" ht="60" x14ac:dyDescent="0.25">
      <c r="A2421">
        <v>962</v>
      </c>
      <c r="B2421" s="3" t="s">
        <v>963</v>
      </c>
      <c r="C2421" s="3" t="s">
        <v>5072</v>
      </c>
      <c r="D2421" s="6">
        <v>2500</v>
      </c>
      <c r="E2421" s="8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8271</v>
      </c>
      <c r="O2421">
        <f t="shared" si="222"/>
        <v>28</v>
      </c>
      <c r="P2421">
        <f t="shared" si="223"/>
        <v>19.239999999999998</v>
      </c>
      <c r="Q2421" t="s">
        <v>8308</v>
      </c>
      <c r="R2421" t="s">
        <v>8314</v>
      </c>
      <c r="S2421" s="14">
        <f t="shared" si="224"/>
        <v>42373.712418981479</v>
      </c>
      <c r="T2421" s="14">
        <f t="shared" si="225"/>
        <v>42411.712418981479</v>
      </c>
      <c r="U2421">
        <f t="shared" si="226"/>
        <v>38</v>
      </c>
      <c r="V2421">
        <f t="shared" si="227"/>
        <v>2016</v>
      </c>
    </row>
    <row r="2422" spans="1:22" ht="45" x14ac:dyDescent="0.25">
      <c r="A2422">
        <v>4028</v>
      </c>
      <c r="B2422" s="3" t="s">
        <v>4024</v>
      </c>
      <c r="C2422" s="3" t="s">
        <v>8133</v>
      </c>
      <c r="D2422" s="6">
        <v>2000</v>
      </c>
      <c r="E2422" s="8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>
        <f t="shared" si="222"/>
        <v>28</v>
      </c>
      <c r="P2422">
        <f t="shared" si="223"/>
        <v>51</v>
      </c>
      <c r="Q2422" t="s">
        <v>8315</v>
      </c>
      <c r="R2422" t="s">
        <v>8316</v>
      </c>
      <c r="S2422" s="14">
        <f t="shared" si="224"/>
        <v>41765.938657407409</v>
      </c>
      <c r="T2422" s="14">
        <f t="shared" si="225"/>
        <v>41795.938657407409</v>
      </c>
      <c r="U2422">
        <f t="shared" si="226"/>
        <v>30</v>
      </c>
      <c r="V2422">
        <f t="shared" si="227"/>
        <v>2014</v>
      </c>
    </row>
    <row r="2423" spans="1:22" ht="60" x14ac:dyDescent="0.25">
      <c r="A2423">
        <v>685</v>
      </c>
      <c r="B2423" s="3" t="s">
        <v>686</v>
      </c>
      <c r="C2423" s="3" t="s">
        <v>4795</v>
      </c>
      <c r="D2423" s="6">
        <v>2000</v>
      </c>
      <c r="E2423" s="8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8271</v>
      </c>
      <c r="O2423">
        <f t="shared" si="222"/>
        <v>28</v>
      </c>
      <c r="P2423">
        <f t="shared" si="223"/>
        <v>55.3</v>
      </c>
      <c r="Q2423" t="s">
        <v>8308</v>
      </c>
      <c r="R2423" t="s">
        <v>8314</v>
      </c>
      <c r="S2423" s="14">
        <f t="shared" si="224"/>
        <v>41971.866574074069</v>
      </c>
      <c r="T2423" s="14">
        <f t="shared" si="225"/>
        <v>42016.866574074069</v>
      </c>
      <c r="U2423">
        <f t="shared" si="226"/>
        <v>45</v>
      </c>
      <c r="V2423">
        <f t="shared" si="227"/>
        <v>2014</v>
      </c>
    </row>
    <row r="2424" spans="1:22" ht="60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222"/>
        <v>28</v>
      </c>
      <c r="P2424">
        <f t="shared" si="223"/>
        <v>61</v>
      </c>
      <c r="Q2424" t="s">
        <v>8315</v>
      </c>
      <c r="R2424" t="s">
        <v>8316</v>
      </c>
      <c r="S2424" s="14">
        <f t="shared" si="224"/>
        <v>42089.901574074072</v>
      </c>
      <c r="T2424" s="14">
        <f t="shared" si="225"/>
        <v>42149.901574074072</v>
      </c>
      <c r="U2424">
        <f t="shared" si="226"/>
        <v>60</v>
      </c>
      <c r="V2424">
        <f t="shared" si="227"/>
        <v>2015</v>
      </c>
    </row>
    <row r="2425" spans="1:22" ht="45" x14ac:dyDescent="0.25">
      <c r="A2425">
        <v>2747</v>
      </c>
      <c r="B2425" s="3" t="s">
        <v>2747</v>
      </c>
      <c r="C2425" s="3" t="s">
        <v>6857</v>
      </c>
      <c r="D2425" s="6">
        <v>500</v>
      </c>
      <c r="E2425" s="8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>
        <f t="shared" si="222"/>
        <v>28</v>
      </c>
      <c r="P2425">
        <f t="shared" si="223"/>
        <v>35</v>
      </c>
      <c r="Q2425" t="s">
        <v>8321</v>
      </c>
      <c r="R2425" t="s">
        <v>8349</v>
      </c>
      <c r="S2425" s="14">
        <f t="shared" si="224"/>
        <v>41044.64811342593</v>
      </c>
      <c r="T2425" s="14">
        <f t="shared" si="225"/>
        <v>41076.131944444445</v>
      </c>
      <c r="U2425">
        <f t="shared" si="226"/>
        <v>32</v>
      </c>
      <c r="V2425">
        <f t="shared" si="227"/>
        <v>2012</v>
      </c>
    </row>
    <row r="2426" spans="1:22" ht="60" x14ac:dyDescent="0.25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222"/>
        <v>27</v>
      </c>
      <c r="P2426">
        <f t="shared" si="223"/>
        <v>402.71</v>
      </c>
      <c r="Q2426" t="s">
        <v>8308</v>
      </c>
      <c r="R2426" t="s">
        <v>8355</v>
      </c>
      <c r="S2426" s="14">
        <f t="shared" si="224"/>
        <v>42283.592465277776</v>
      </c>
      <c r="T2426" s="14">
        <f t="shared" si="225"/>
        <v>42323.634131944447</v>
      </c>
      <c r="U2426">
        <f t="shared" si="226"/>
        <v>41</v>
      </c>
      <c r="V2426">
        <f t="shared" si="227"/>
        <v>2015</v>
      </c>
    </row>
    <row r="2427" spans="1:22" ht="60" x14ac:dyDescent="0.25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222"/>
        <v>27</v>
      </c>
      <c r="P2427">
        <f t="shared" si="223"/>
        <v>291.33</v>
      </c>
      <c r="Q2427" t="s">
        <v>8308</v>
      </c>
      <c r="R2427" t="s">
        <v>8314</v>
      </c>
      <c r="S2427" s="14">
        <f t="shared" si="224"/>
        <v>41813.662962962961</v>
      </c>
      <c r="T2427" s="14">
        <f t="shared" si="225"/>
        <v>41843.662962962961</v>
      </c>
      <c r="U2427">
        <f t="shared" si="226"/>
        <v>30</v>
      </c>
      <c r="V2427">
        <f t="shared" si="227"/>
        <v>2014</v>
      </c>
    </row>
    <row r="2428" spans="1:22" ht="45" x14ac:dyDescent="0.25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222"/>
        <v>27</v>
      </c>
      <c r="P2428">
        <f t="shared" si="223"/>
        <v>70.11</v>
      </c>
      <c r="Q2428" t="s">
        <v>8315</v>
      </c>
      <c r="R2428" t="s">
        <v>8328</v>
      </c>
      <c r="S2428" s="14">
        <f t="shared" si="224"/>
        <v>41885.595138888886</v>
      </c>
      <c r="T2428" s="14">
        <f t="shared" si="225"/>
        <v>41916.595138888886</v>
      </c>
      <c r="U2428">
        <f t="shared" si="226"/>
        <v>31</v>
      </c>
      <c r="V2428">
        <f t="shared" si="227"/>
        <v>2014</v>
      </c>
    </row>
    <row r="2429" spans="1:22" ht="45" x14ac:dyDescent="0.25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222"/>
        <v>27</v>
      </c>
      <c r="P2429">
        <f t="shared" si="223"/>
        <v>68.099999999999994</v>
      </c>
      <c r="Q2429" t="s">
        <v>8315</v>
      </c>
      <c r="R2429" t="s">
        <v>8316</v>
      </c>
      <c r="S2429" s="14">
        <f t="shared" si="224"/>
        <v>42278.629710648151</v>
      </c>
      <c r="T2429" s="14">
        <f t="shared" si="225"/>
        <v>42306.629710648151</v>
      </c>
      <c r="U2429">
        <f t="shared" si="226"/>
        <v>28</v>
      </c>
      <c r="V2429">
        <f t="shared" si="227"/>
        <v>2015</v>
      </c>
    </row>
    <row r="2430" spans="1:22" ht="60" x14ac:dyDescent="0.25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222"/>
        <v>27</v>
      </c>
      <c r="P2430">
        <f t="shared" si="223"/>
        <v>36.68</v>
      </c>
      <c r="Q2430" t="s">
        <v>8321</v>
      </c>
      <c r="R2430" t="s">
        <v>8356</v>
      </c>
      <c r="S2430" s="14">
        <f t="shared" si="224"/>
        <v>41796.531701388885</v>
      </c>
      <c r="T2430" s="14">
        <f t="shared" si="225"/>
        <v>41833.207638888889</v>
      </c>
      <c r="U2430">
        <f t="shared" si="226"/>
        <v>37</v>
      </c>
      <c r="V2430">
        <f t="shared" si="227"/>
        <v>2014</v>
      </c>
    </row>
    <row r="2431" spans="1:22" ht="60" x14ac:dyDescent="0.25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222"/>
        <v>27</v>
      </c>
      <c r="P2431">
        <f t="shared" si="223"/>
        <v>42.16</v>
      </c>
      <c r="Q2431" t="s">
        <v>8321</v>
      </c>
      <c r="R2431" t="s">
        <v>8349</v>
      </c>
      <c r="S2431" s="14">
        <f t="shared" si="224"/>
        <v>41850.781377314815</v>
      </c>
      <c r="T2431" s="14">
        <f t="shared" si="225"/>
        <v>41880.781377314815</v>
      </c>
      <c r="U2431">
        <f t="shared" si="226"/>
        <v>30</v>
      </c>
      <c r="V2431">
        <f t="shared" si="227"/>
        <v>2014</v>
      </c>
    </row>
    <row r="2432" spans="1:22" ht="60" x14ac:dyDescent="0.25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222"/>
        <v>27</v>
      </c>
      <c r="P2432">
        <f t="shared" si="223"/>
        <v>35</v>
      </c>
      <c r="Q2432" t="s">
        <v>8315</v>
      </c>
      <c r="R2432" t="s">
        <v>8316</v>
      </c>
      <c r="S2432" s="14">
        <f t="shared" si="224"/>
        <v>42283.552951388891</v>
      </c>
      <c r="T2432" s="14">
        <f t="shared" si="225"/>
        <v>42313.594618055555</v>
      </c>
      <c r="U2432">
        <f t="shared" si="226"/>
        <v>31</v>
      </c>
      <c r="V2432">
        <f t="shared" si="227"/>
        <v>2015</v>
      </c>
    </row>
    <row r="2433" spans="1:22" ht="60" x14ac:dyDescent="0.25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222"/>
        <v>27</v>
      </c>
      <c r="P2433">
        <f t="shared" si="223"/>
        <v>51.62</v>
      </c>
      <c r="Q2433" t="s">
        <v>8315</v>
      </c>
      <c r="R2433" t="s">
        <v>8316</v>
      </c>
      <c r="S2433" s="14">
        <f t="shared" si="224"/>
        <v>42058.792476851857</v>
      </c>
      <c r="T2433" s="14">
        <f t="shared" si="225"/>
        <v>42088.750810185185</v>
      </c>
      <c r="U2433">
        <f t="shared" si="226"/>
        <v>30</v>
      </c>
      <c r="V2433">
        <f t="shared" si="227"/>
        <v>2015</v>
      </c>
    </row>
    <row r="2434" spans="1:22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228">ROUND(E2434/D2434*100,0)</f>
        <v>27</v>
      </c>
      <c r="P2434">
        <f t="shared" si="223"/>
        <v>46.43</v>
      </c>
      <c r="Q2434" t="s">
        <v>8315</v>
      </c>
      <c r="R2434" t="s">
        <v>8316</v>
      </c>
      <c r="S2434" s="14">
        <f t="shared" si="224"/>
        <v>41841.651597222226</v>
      </c>
      <c r="T2434" s="14">
        <f t="shared" si="225"/>
        <v>41881.229166666664</v>
      </c>
      <c r="U2434">
        <f t="shared" si="226"/>
        <v>40</v>
      </c>
      <c r="V2434">
        <f t="shared" si="227"/>
        <v>2014</v>
      </c>
    </row>
    <row r="2435" spans="1:22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228"/>
        <v>27</v>
      </c>
      <c r="P2435">
        <f t="shared" ref="P2435:P2498" si="229">IFERROR(ROUND(E2435/L2435,2),0)</f>
        <v>38.71</v>
      </c>
      <c r="Q2435" t="s">
        <v>8315</v>
      </c>
      <c r="R2435" t="s">
        <v>8316</v>
      </c>
      <c r="S2435" s="14">
        <f t="shared" ref="S2435:S2498" si="230">+(((J2435/60)/60)/24)+DATE(1970,1,1)</f>
        <v>42762.545810185184</v>
      </c>
      <c r="T2435" s="14">
        <f t="shared" ref="T2435:T2498" si="231">+(((I2435/60)/60)/24)+DATE(1970,1,1)</f>
        <v>42792.545810185184</v>
      </c>
      <c r="U2435">
        <f t="shared" ref="U2435:U2498" si="232">CEILING(T2435-S2435,1)</f>
        <v>30</v>
      </c>
      <c r="V2435">
        <f t="shared" ref="V2435:V2498" si="233">YEAR(S2435)</f>
        <v>2017</v>
      </c>
    </row>
    <row r="2436" spans="1:22" ht="30" x14ac:dyDescent="0.25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228"/>
        <v>27</v>
      </c>
      <c r="P2436">
        <f t="shared" si="229"/>
        <v>17.25</v>
      </c>
      <c r="Q2436" t="s">
        <v>8318</v>
      </c>
      <c r="R2436" t="s">
        <v>8345</v>
      </c>
      <c r="S2436" s="14">
        <f t="shared" si="230"/>
        <v>41801.120069444441</v>
      </c>
      <c r="T2436" s="14">
        <f t="shared" si="231"/>
        <v>41817.120069444441</v>
      </c>
      <c r="U2436">
        <f t="shared" si="232"/>
        <v>16</v>
      </c>
      <c r="V2436">
        <f t="shared" si="233"/>
        <v>2014</v>
      </c>
    </row>
    <row r="2437" spans="1:22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228"/>
        <v>27</v>
      </c>
      <c r="P2437">
        <f t="shared" si="229"/>
        <v>22.83</v>
      </c>
      <c r="Q2437" t="s">
        <v>8315</v>
      </c>
      <c r="R2437" t="s">
        <v>8316</v>
      </c>
      <c r="S2437" s="14">
        <f t="shared" si="230"/>
        <v>42475.848067129627</v>
      </c>
      <c r="T2437" s="14">
        <f t="shared" si="231"/>
        <v>42505.848067129627</v>
      </c>
      <c r="U2437">
        <f t="shared" si="232"/>
        <v>30</v>
      </c>
      <c r="V2437">
        <f t="shared" si="233"/>
        <v>2016</v>
      </c>
    </row>
    <row r="2438" spans="1:22" ht="60" x14ac:dyDescent="0.25">
      <c r="A2438">
        <v>680</v>
      </c>
      <c r="B2438" s="3" t="s">
        <v>681</v>
      </c>
      <c r="C2438" s="3" t="s">
        <v>4790</v>
      </c>
      <c r="D2438" s="6">
        <v>75000</v>
      </c>
      <c r="E2438" s="8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>
        <f t="shared" si="228"/>
        <v>26</v>
      </c>
      <c r="P2438">
        <f t="shared" si="229"/>
        <v>150.65</v>
      </c>
      <c r="Q2438" t="s">
        <v>8308</v>
      </c>
      <c r="R2438" t="s">
        <v>8314</v>
      </c>
      <c r="S2438" s="14">
        <f t="shared" si="230"/>
        <v>41864.501516203702</v>
      </c>
      <c r="T2438" s="14">
        <f t="shared" si="231"/>
        <v>41899.501516203702</v>
      </c>
      <c r="U2438">
        <f t="shared" si="232"/>
        <v>35</v>
      </c>
      <c r="V2438">
        <f t="shared" si="233"/>
        <v>2014</v>
      </c>
    </row>
    <row r="2439" spans="1:22" ht="75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228"/>
        <v>26</v>
      </c>
      <c r="P2439">
        <f t="shared" si="229"/>
        <v>133.25</v>
      </c>
      <c r="Q2439" t="s">
        <v>8308</v>
      </c>
      <c r="R2439" t="s">
        <v>8314</v>
      </c>
      <c r="S2439" s="14">
        <f t="shared" si="230"/>
        <v>42504.403877314813</v>
      </c>
      <c r="T2439" s="14">
        <f t="shared" si="231"/>
        <v>42549.403877314813</v>
      </c>
      <c r="U2439">
        <f t="shared" si="232"/>
        <v>45</v>
      </c>
      <c r="V2439">
        <f t="shared" si="233"/>
        <v>2016</v>
      </c>
    </row>
    <row r="2440" spans="1:22" ht="60" x14ac:dyDescent="0.25">
      <c r="A2440">
        <v>1305</v>
      </c>
      <c r="B2440" s="3" t="s">
        <v>1306</v>
      </c>
      <c r="C2440" s="3" t="s">
        <v>5415</v>
      </c>
      <c r="D2440" s="6">
        <v>30000</v>
      </c>
      <c r="E2440" s="8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8271</v>
      </c>
      <c r="O2440">
        <f t="shared" si="228"/>
        <v>26</v>
      </c>
      <c r="P2440">
        <f t="shared" si="229"/>
        <v>90.62</v>
      </c>
      <c r="Q2440" t="s">
        <v>8308</v>
      </c>
      <c r="R2440" t="s">
        <v>8314</v>
      </c>
      <c r="S2440" s="14">
        <f t="shared" si="230"/>
        <v>42543.665601851855</v>
      </c>
      <c r="T2440" s="14">
        <f t="shared" si="231"/>
        <v>42572.729166666672</v>
      </c>
      <c r="U2440">
        <f t="shared" si="232"/>
        <v>30</v>
      </c>
      <c r="V2440">
        <f t="shared" si="233"/>
        <v>2016</v>
      </c>
    </row>
    <row r="2441" spans="1:22" ht="45" x14ac:dyDescent="0.25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228"/>
        <v>26</v>
      </c>
      <c r="P2441">
        <f t="shared" si="229"/>
        <v>65.34</v>
      </c>
      <c r="Q2441" t="s">
        <v>8315</v>
      </c>
      <c r="R2441" t="s">
        <v>8316</v>
      </c>
      <c r="S2441" s="14">
        <f t="shared" si="230"/>
        <v>42614.268796296295</v>
      </c>
      <c r="T2441" s="14">
        <f t="shared" si="231"/>
        <v>42645.375</v>
      </c>
      <c r="U2441">
        <f t="shared" si="232"/>
        <v>32</v>
      </c>
      <c r="V2441">
        <f t="shared" si="233"/>
        <v>2016</v>
      </c>
    </row>
    <row r="2442" spans="1:22" ht="45" x14ac:dyDescent="0.25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228"/>
        <v>26</v>
      </c>
      <c r="P2442">
        <f t="shared" si="229"/>
        <v>116.56</v>
      </c>
      <c r="Q2442" t="s">
        <v>8326</v>
      </c>
      <c r="R2442" t="s">
        <v>8354</v>
      </c>
      <c r="S2442" s="14">
        <f t="shared" si="230"/>
        <v>42187.940081018518</v>
      </c>
      <c r="T2442" s="14">
        <f t="shared" si="231"/>
        <v>42218.916666666672</v>
      </c>
      <c r="U2442">
        <f t="shared" si="232"/>
        <v>31</v>
      </c>
      <c r="V2442">
        <f t="shared" si="233"/>
        <v>2015</v>
      </c>
    </row>
    <row r="2443" spans="1:22" ht="60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228"/>
        <v>26</v>
      </c>
      <c r="P2443">
        <f t="shared" si="229"/>
        <v>65.97</v>
      </c>
      <c r="Q2443" t="s">
        <v>8312</v>
      </c>
      <c r="R2443" t="s">
        <v>8337</v>
      </c>
      <c r="S2443" s="14">
        <f t="shared" si="230"/>
        <v>42796.071643518517</v>
      </c>
      <c r="T2443" s="14">
        <f t="shared" si="231"/>
        <v>42826.166666666672</v>
      </c>
      <c r="U2443">
        <f t="shared" si="232"/>
        <v>31</v>
      </c>
      <c r="V2443">
        <f t="shared" si="233"/>
        <v>2017</v>
      </c>
    </row>
    <row r="2444" spans="1:22" ht="45" x14ac:dyDescent="0.25">
      <c r="A2444">
        <v>200</v>
      </c>
      <c r="B2444" s="3" t="s">
        <v>202</v>
      </c>
      <c r="C2444" s="3" t="s">
        <v>4310</v>
      </c>
      <c r="D2444" s="6">
        <v>6000</v>
      </c>
      <c r="E2444" s="8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>
        <f t="shared" si="228"/>
        <v>26</v>
      </c>
      <c r="P2444">
        <f t="shared" si="229"/>
        <v>87.31</v>
      </c>
      <c r="Q2444" t="s">
        <v>8318</v>
      </c>
      <c r="R2444" t="s">
        <v>8347</v>
      </c>
      <c r="S2444" s="14">
        <f t="shared" si="230"/>
        <v>41867.083368055559</v>
      </c>
      <c r="T2444" s="14">
        <f t="shared" si="231"/>
        <v>41897.083368055559</v>
      </c>
      <c r="U2444">
        <f t="shared" si="232"/>
        <v>30</v>
      </c>
      <c r="V2444">
        <f t="shared" si="233"/>
        <v>2014</v>
      </c>
    </row>
    <row r="2445" spans="1:22" ht="60" x14ac:dyDescent="0.25">
      <c r="A2445">
        <v>1781</v>
      </c>
      <c r="B2445" s="3" t="s">
        <v>1782</v>
      </c>
      <c r="C2445" s="3" t="s">
        <v>5891</v>
      </c>
      <c r="D2445" s="6">
        <v>5500</v>
      </c>
      <c r="E2445" s="8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8283</v>
      </c>
      <c r="O2445">
        <f t="shared" si="228"/>
        <v>26</v>
      </c>
      <c r="P2445">
        <f t="shared" si="229"/>
        <v>59.04</v>
      </c>
      <c r="Q2445" t="s">
        <v>8323</v>
      </c>
      <c r="R2445" t="s">
        <v>8324</v>
      </c>
      <c r="S2445" s="14">
        <f t="shared" si="230"/>
        <v>42597.617418981477</v>
      </c>
      <c r="T2445" s="14">
        <f t="shared" si="231"/>
        <v>42628.617418981477</v>
      </c>
      <c r="U2445">
        <f t="shared" si="232"/>
        <v>31</v>
      </c>
      <c r="V2445">
        <f t="shared" si="233"/>
        <v>2016</v>
      </c>
    </row>
    <row r="2446" spans="1:22" ht="60" x14ac:dyDescent="0.25">
      <c r="A2446">
        <v>2778</v>
      </c>
      <c r="B2446" s="3" t="s">
        <v>2778</v>
      </c>
      <c r="C2446" s="3" t="s">
        <v>6888</v>
      </c>
      <c r="D2446" s="6">
        <v>5500</v>
      </c>
      <c r="E2446" s="8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>
        <f t="shared" si="228"/>
        <v>26</v>
      </c>
      <c r="P2446">
        <f t="shared" si="229"/>
        <v>93.67</v>
      </c>
      <c r="Q2446" t="s">
        <v>8321</v>
      </c>
      <c r="R2446" t="s">
        <v>8349</v>
      </c>
      <c r="S2446" s="14">
        <f t="shared" si="230"/>
        <v>41846.978078703702</v>
      </c>
      <c r="T2446" s="14">
        <f t="shared" si="231"/>
        <v>41876.978078703702</v>
      </c>
      <c r="U2446">
        <f t="shared" si="232"/>
        <v>30</v>
      </c>
      <c r="V2446">
        <f t="shared" si="233"/>
        <v>2014</v>
      </c>
    </row>
    <row r="2447" spans="1:22" ht="60" x14ac:dyDescent="0.25">
      <c r="A2447">
        <v>1998</v>
      </c>
      <c r="B2447" s="3" t="s">
        <v>1999</v>
      </c>
      <c r="C2447" s="3" t="s">
        <v>6108</v>
      </c>
      <c r="D2447" s="6">
        <v>2500</v>
      </c>
      <c r="E2447" s="8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8294</v>
      </c>
      <c r="O2447">
        <f t="shared" si="228"/>
        <v>26</v>
      </c>
      <c r="P2447">
        <f t="shared" si="229"/>
        <v>218.33</v>
      </c>
      <c r="Q2447" t="s">
        <v>8323</v>
      </c>
      <c r="R2447" t="s">
        <v>8352</v>
      </c>
      <c r="S2447" s="14">
        <f t="shared" si="230"/>
        <v>41807.118495370371</v>
      </c>
      <c r="T2447" s="14">
        <f t="shared" si="231"/>
        <v>41852.118495370371</v>
      </c>
      <c r="U2447">
        <f t="shared" si="232"/>
        <v>45</v>
      </c>
      <c r="V2447">
        <f t="shared" si="233"/>
        <v>2014</v>
      </c>
    </row>
    <row r="2448" spans="1:22" ht="60" x14ac:dyDescent="0.25">
      <c r="A2448">
        <v>1067</v>
      </c>
      <c r="B2448" s="3" t="s">
        <v>1068</v>
      </c>
      <c r="C2448" s="3" t="s">
        <v>5177</v>
      </c>
      <c r="D2448" s="6">
        <v>500</v>
      </c>
      <c r="E2448" s="8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>
        <f t="shared" si="228"/>
        <v>26</v>
      </c>
      <c r="P2448">
        <f t="shared" si="229"/>
        <v>13</v>
      </c>
      <c r="Q2448" t="s">
        <v>8310</v>
      </c>
      <c r="R2448" t="s">
        <v>8346</v>
      </c>
      <c r="S2448" s="14">
        <f t="shared" si="230"/>
        <v>41599.855682870373</v>
      </c>
      <c r="T2448" s="14">
        <f t="shared" si="231"/>
        <v>41629.855682870373</v>
      </c>
      <c r="U2448">
        <f t="shared" si="232"/>
        <v>30</v>
      </c>
      <c r="V2448">
        <f t="shared" si="233"/>
        <v>2013</v>
      </c>
    </row>
    <row r="2449" spans="1:22" ht="45" x14ac:dyDescent="0.25">
      <c r="A2449">
        <v>515</v>
      </c>
      <c r="B2449" s="3" t="s">
        <v>516</v>
      </c>
      <c r="C2449" s="3" t="s">
        <v>4625</v>
      </c>
      <c r="D2449" s="6">
        <v>97000</v>
      </c>
      <c r="E2449" s="8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>
        <f t="shared" si="228"/>
        <v>25</v>
      </c>
      <c r="P2449">
        <f t="shared" si="229"/>
        <v>725.03</v>
      </c>
      <c r="Q2449" t="s">
        <v>8318</v>
      </c>
      <c r="R2449" t="s">
        <v>8345</v>
      </c>
      <c r="S2449" s="14">
        <f t="shared" si="230"/>
        <v>42327.490752314814</v>
      </c>
      <c r="T2449" s="14">
        <f t="shared" si="231"/>
        <v>42367.490752314814</v>
      </c>
      <c r="U2449">
        <f t="shared" si="232"/>
        <v>40</v>
      </c>
      <c r="V2449">
        <f t="shared" si="233"/>
        <v>2015</v>
      </c>
    </row>
    <row r="2450" spans="1:22" ht="45" x14ac:dyDescent="0.25">
      <c r="A2450">
        <v>993</v>
      </c>
      <c r="B2450" s="3" t="s">
        <v>994</v>
      </c>
      <c r="C2450" s="3" t="s">
        <v>5103</v>
      </c>
      <c r="D2450" s="6">
        <v>70000</v>
      </c>
      <c r="E2450" s="8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8271</v>
      </c>
      <c r="O2450">
        <f t="shared" si="228"/>
        <v>25</v>
      </c>
      <c r="P2450">
        <f t="shared" si="229"/>
        <v>89.6</v>
      </c>
      <c r="Q2450" t="s">
        <v>8308</v>
      </c>
      <c r="R2450" t="s">
        <v>8314</v>
      </c>
      <c r="S2450" s="14">
        <f t="shared" si="230"/>
        <v>42652.964907407411</v>
      </c>
      <c r="T2450" s="14">
        <f t="shared" si="231"/>
        <v>42686.208333333328</v>
      </c>
      <c r="U2450">
        <f t="shared" si="232"/>
        <v>34</v>
      </c>
      <c r="V2450">
        <f t="shared" si="233"/>
        <v>2016</v>
      </c>
    </row>
    <row r="2451" spans="1:22" ht="60" x14ac:dyDescent="0.25">
      <c r="A2451">
        <v>3109</v>
      </c>
      <c r="B2451" s="3" t="s">
        <v>3109</v>
      </c>
      <c r="C2451" s="3" t="s">
        <v>7219</v>
      </c>
      <c r="D2451" s="6">
        <v>26500</v>
      </c>
      <c r="E2451" s="8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8301</v>
      </c>
      <c r="O2451">
        <f t="shared" si="228"/>
        <v>25</v>
      </c>
      <c r="P2451">
        <f t="shared" si="229"/>
        <v>58.18</v>
      </c>
      <c r="Q2451" t="s">
        <v>8315</v>
      </c>
      <c r="R2451" t="s">
        <v>8328</v>
      </c>
      <c r="S2451" s="14">
        <f t="shared" si="230"/>
        <v>41844.125115740739</v>
      </c>
      <c r="T2451" s="14">
        <f t="shared" si="231"/>
        <v>41879.125115740739</v>
      </c>
      <c r="U2451">
        <f t="shared" si="232"/>
        <v>35</v>
      </c>
      <c r="V2451">
        <f t="shared" si="233"/>
        <v>2014</v>
      </c>
    </row>
    <row r="2452" spans="1:22" ht="60" x14ac:dyDescent="0.25">
      <c r="A2452">
        <v>2407</v>
      </c>
      <c r="B2452" s="3" t="s">
        <v>2408</v>
      </c>
      <c r="C2452" s="3" t="s">
        <v>6517</v>
      </c>
      <c r="D2452" s="6">
        <v>22000</v>
      </c>
      <c r="E2452" s="8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8282</v>
      </c>
      <c r="O2452">
        <f t="shared" si="228"/>
        <v>25</v>
      </c>
      <c r="P2452">
        <f t="shared" si="229"/>
        <v>168.39</v>
      </c>
      <c r="Q2452" t="s">
        <v>8326</v>
      </c>
      <c r="R2452" t="s">
        <v>8354</v>
      </c>
      <c r="S2452" s="14">
        <f t="shared" si="230"/>
        <v>42082.575555555552</v>
      </c>
      <c r="T2452" s="14">
        <f t="shared" si="231"/>
        <v>42105.25</v>
      </c>
      <c r="U2452">
        <f t="shared" si="232"/>
        <v>23</v>
      </c>
      <c r="V2452">
        <f t="shared" si="233"/>
        <v>2015</v>
      </c>
    </row>
    <row r="2453" spans="1:22" ht="60" x14ac:dyDescent="0.25">
      <c r="A2453">
        <v>210</v>
      </c>
      <c r="B2453" s="3" t="s">
        <v>212</v>
      </c>
      <c r="C2453" s="3" t="s">
        <v>4320</v>
      </c>
      <c r="D2453" s="6">
        <v>12000</v>
      </c>
      <c r="E2453" s="8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8266</v>
      </c>
      <c r="O2453">
        <f t="shared" si="228"/>
        <v>25</v>
      </c>
      <c r="P2453">
        <f t="shared" si="229"/>
        <v>91.82</v>
      </c>
      <c r="Q2453" t="s">
        <v>8318</v>
      </c>
      <c r="R2453" t="s">
        <v>8347</v>
      </c>
      <c r="S2453" s="14">
        <f t="shared" si="230"/>
        <v>42249.064722222218</v>
      </c>
      <c r="T2453" s="14">
        <f t="shared" si="231"/>
        <v>42278.208333333328</v>
      </c>
      <c r="U2453">
        <f t="shared" si="232"/>
        <v>30</v>
      </c>
      <c r="V2453">
        <f t="shared" si="233"/>
        <v>2015</v>
      </c>
    </row>
    <row r="2454" spans="1:22" ht="60" x14ac:dyDescent="0.25">
      <c r="A2454">
        <v>1500</v>
      </c>
      <c r="B2454" s="3" t="s">
        <v>1501</v>
      </c>
      <c r="C2454" s="3" t="s">
        <v>5610</v>
      </c>
      <c r="D2454" s="6">
        <v>2800</v>
      </c>
      <c r="E2454" s="8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>
        <f t="shared" si="228"/>
        <v>25</v>
      </c>
      <c r="P2454">
        <f t="shared" si="229"/>
        <v>46.73</v>
      </c>
      <c r="Q2454" t="s">
        <v>8321</v>
      </c>
      <c r="R2454" t="s">
        <v>8343</v>
      </c>
      <c r="S2454" s="14">
        <f t="shared" si="230"/>
        <v>41365.904594907406</v>
      </c>
      <c r="T2454" s="14">
        <f t="shared" si="231"/>
        <v>41395.904594907406</v>
      </c>
      <c r="U2454">
        <f t="shared" si="232"/>
        <v>30</v>
      </c>
      <c r="V2454">
        <f t="shared" si="233"/>
        <v>2013</v>
      </c>
    </row>
    <row r="2455" spans="1:22" ht="45" x14ac:dyDescent="0.25">
      <c r="A2455">
        <v>1690</v>
      </c>
      <c r="B2455" s="3" t="s">
        <v>1691</v>
      </c>
      <c r="C2455" s="3" t="s">
        <v>5800</v>
      </c>
      <c r="D2455" s="6">
        <v>2500</v>
      </c>
      <c r="E2455" s="8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>
        <f t="shared" si="228"/>
        <v>25</v>
      </c>
      <c r="P2455">
        <f t="shared" si="229"/>
        <v>57.73</v>
      </c>
      <c r="Q2455" t="s">
        <v>8312</v>
      </c>
      <c r="R2455" t="s">
        <v>8337</v>
      </c>
      <c r="S2455" s="14">
        <f t="shared" si="230"/>
        <v>42801.43104166667</v>
      </c>
      <c r="T2455" s="14">
        <f t="shared" si="231"/>
        <v>42831.389374999999</v>
      </c>
      <c r="U2455">
        <f t="shared" si="232"/>
        <v>30</v>
      </c>
      <c r="V2455">
        <f t="shared" si="233"/>
        <v>2017</v>
      </c>
    </row>
    <row r="2456" spans="1:22" ht="45" x14ac:dyDescent="0.25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228"/>
        <v>25</v>
      </c>
      <c r="P2456">
        <f t="shared" si="229"/>
        <v>50</v>
      </c>
      <c r="Q2456" t="s">
        <v>8318</v>
      </c>
      <c r="R2456" t="s">
        <v>8347</v>
      </c>
      <c r="S2456" s="14">
        <f t="shared" si="230"/>
        <v>42297.110300925924</v>
      </c>
      <c r="T2456" s="14">
        <f t="shared" si="231"/>
        <v>42316.5</v>
      </c>
      <c r="U2456">
        <f t="shared" si="232"/>
        <v>20</v>
      </c>
      <c r="V2456">
        <f t="shared" si="233"/>
        <v>2015</v>
      </c>
    </row>
    <row r="2457" spans="1:22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228"/>
        <v>25</v>
      </c>
      <c r="P2457">
        <f t="shared" si="229"/>
        <v>41.67</v>
      </c>
      <c r="Q2457" t="s">
        <v>8315</v>
      </c>
      <c r="R2457" t="s">
        <v>8336</v>
      </c>
      <c r="S2457" s="14">
        <f t="shared" si="230"/>
        <v>42242.988680555558</v>
      </c>
      <c r="T2457" s="14">
        <f t="shared" si="231"/>
        <v>42272.988680555558</v>
      </c>
      <c r="U2457">
        <f t="shared" si="232"/>
        <v>30</v>
      </c>
      <c r="V2457">
        <f t="shared" si="233"/>
        <v>2015</v>
      </c>
    </row>
    <row r="2458" spans="1:22" ht="60" x14ac:dyDescent="0.25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228"/>
        <v>24</v>
      </c>
      <c r="P2458">
        <f t="shared" si="229"/>
        <v>51.23</v>
      </c>
      <c r="Q2458" t="s">
        <v>8323</v>
      </c>
      <c r="R2458" t="s">
        <v>8324</v>
      </c>
      <c r="S2458" s="14">
        <f t="shared" si="230"/>
        <v>42115.949976851851</v>
      </c>
      <c r="T2458" s="14">
        <f t="shared" si="231"/>
        <v>42145.949976851851</v>
      </c>
      <c r="U2458">
        <f t="shared" si="232"/>
        <v>30</v>
      </c>
      <c r="V2458">
        <f t="shared" si="233"/>
        <v>2015</v>
      </c>
    </row>
    <row r="2459" spans="1:22" ht="60" x14ac:dyDescent="0.25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228"/>
        <v>24</v>
      </c>
      <c r="P2459">
        <f t="shared" si="229"/>
        <v>305.77999999999997</v>
      </c>
      <c r="Q2459" t="s">
        <v>8326</v>
      </c>
      <c r="R2459" t="s">
        <v>8354</v>
      </c>
      <c r="S2459" s="14">
        <f t="shared" si="230"/>
        <v>41828.664456018516</v>
      </c>
      <c r="T2459" s="14">
        <f t="shared" si="231"/>
        <v>41858.664456018516</v>
      </c>
      <c r="U2459">
        <f t="shared" si="232"/>
        <v>30</v>
      </c>
      <c r="V2459">
        <f t="shared" si="233"/>
        <v>2014</v>
      </c>
    </row>
    <row r="2460" spans="1:22" ht="45" x14ac:dyDescent="0.25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228"/>
        <v>24</v>
      </c>
      <c r="P2460">
        <f t="shared" si="229"/>
        <v>45.84</v>
      </c>
      <c r="Q2460" t="s">
        <v>8315</v>
      </c>
      <c r="R2460" t="s">
        <v>8316</v>
      </c>
      <c r="S2460" s="14">
        <f t="shared" si="230"/>
        <v>41921.770439814813</v>
      </c>
      <c r="T2460" s="14">
        <f t="shared" si="231"/>
        <v>41938.770439814813</v>
      </c>
      <c r="U2460">
        <f t="shared" si="232"/>
        <v>17</v>
      </c>
      <c r="V2460">
        <f t="shared" si="233"/>
        <v>2014</v>
      </c>
    </row>
    <row r="2461" spans="1:22" ht="60" x14ac:dyDescent="0.25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228"/>
        <v>24</v>
      </c>
      <c r="P2461">
        <f t="shared" si="229"/>
        <v>109.18</v>
      </c>
      <c r="Q2461" t="s">
        <v>8312</v>
      </c>
      <c r="R2461" t="s">
        <v>8344</v>
      </c>
      <c r="S2461" s="14">
        <f t="shared" si="230"/>
        <v>40088.105393518519</v>
      </c>
      <c r="T2461" s="14">
        <f t="shared" si="231"/>
        <v>40148.207638888889</v>
      </c>
      <c r="U2461">
        <f t="shared" si="232"/>
        <v>61</v>
      </c>
      <c r="V2461">
        <f t="shared" si="233"/>
        <v>2009</v>
      </c>
    </row>
    <row r="2462" spans="1:22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228"/>
        <v>24</v>
      </c>
      <c r="P2462">
        <f t="shared" si="229"/>
        <v>23.63</v>
      </c>
      <c r="Q2462" t="s">
        <v>8315</v>
      </c>
      <c r="R2462" t="s">
        <v>8328</v>
      </c>
      <c r="S2462" s="14">
        <f t="shared" si="230"/>
        <v>42744.416030092587</v>
      </c>
      <c r="T2462" s="14">
        <f t="shared" si="231"/>
        <v>42774.416030092587</v>
      </c>
      <c r="U2462">
        <f t="shared" si="232"/>
        <v>30</v>
      </c>
      <c r="V2462">
        <f t="shared" si="233"/>
        <v>2017</v>
      </c>
    </row>
    <row r="2463" spans="1:22" ht="60" x14ac:dyDescent="0.25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228"/>
        <v>24</v>
      </c>
      <c r="P2463">
        <f t="shared" si="229"/>
        <v>34.76</v>
      </c>
      <c r="Q2463" t="s">
        <v>8312</v>
      </c>
      <c r="R2463" t="s">
        <v>8344</v>
      </c>
      <c r="S2463" s="14">
        <f t="shared" si="230"/>
        <v>41368.583726851852</v>
      </c>
      <c r="T2463" s="14">
        <f t="shared" si="231"/>
        <v>41398.583726851852</v>
      </c>
      <c r="U2463">
        <f t="shared" si="232"/>
        <v>30</v>
      </c>
      <c r="V2463">
        <f t="shared" si="233"/>
        <v>2013</v>
      </c>
    </row>
    <row r="2464" spans="1:22" ht="60" x14ac:dyDescent="0.25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228"/>
        <v>24</v>
      </c>
      <c r="P2464">
        <f t="shared" si="229"/>
        <v>53.13</v>
      </c>
      <c r="Q2464" t="s">
        <v>8315</v>
      </c>
      <c r="R2464" t="s">
        <v>8316</v>
      </c>
      <c r="S2464" s="14">
        <f t="shared" si="230"/>
        <v>42306.848854166667</v>
      </c>
      <c r="T2464" s="14">
        <f t="shared" si="231"/>
        <v>42336.890520833331</v>
      </c>
      <c r="U2464">
        <f t="shared" si="232"/>
        <v>31</v>
      </c>
      <c r="V2464">
        <f t="shared" si="233"/>
        <v>2015</v>
      </c>
    </row>
    <row r="2465" spans="1:22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228"/>
        <v>24</v>
      </c>
      <c r="P2465">
        <f t="shared" si="229"/>
        <v>41</v>
      </c>
      <c r="Q2465" t="s">
        <v>8315</v>
      </c>
      <c r="R2465" t="s">
        <v>8316</v>
      </c>
      <c r="S2465" s="14">
        <f t="shared" si="230"/>
        <v>42770.290590277778</v>
      </c>
      <c r="T2465" s="14">
        <f t="shared" si="231"/>
        <v>42800.290590277778</v>
      </c>
      <c r="U2465">
        <f t="shared" si="232"/>
        <v>30</v>
      </c>
      <c r="V2465">
        <f t="shared" si="233"/>
        <v>2017</v>
      </c>
    </row>
    <row r="2466" spans="1:22" ht="60" x14ac:dyDescent="0.25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228"/>
        <v>24</v>
      </c>
      <c r="P2466">
        <f t="shared" si="229"/>
        <v>24.33</v>
      </c>
      <c r="Q2466" t="s">
        <v>8315</v>
      </c>
      <c r="R2466" t="s">
        <v>8316</v>
      </c>
      <c r="S2466" s="14">
        <f t="shared" si="230"/>
        <v>41880.788842592592</v>
      </c>
      <c r="T2466" s="14">
        <f t="shared" si="231"/>
        <v>41910.788842592592</v>
      </c>
      <c r="U2466">
        <f t="shared" si="232"/>
        <v>30</v>
      </c>
      <c r="V2466">
        <f t="shared" si="233"/>
        <v>2014</v>
      </c>
    </row>
    <row r="2467" spans="1:22" ht="60" x14ac:dyDescent="0.25">
      <c r="A2467">
        <v>1017</v>
      </c>
      <c r="B2467" s="3" t="s">
        <v>1018</v>
      </c>
      <c r="C2467" s="3" t="s">
        <v>5127</v>
      </c>
      <c r="D2467" s="6">
        <v>250000</v>
      </c>
      <c r="E2467" s="8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>
        <f t="shared" si="228"/>
        <v>23</v>
      </c>
      <c r="P2467">
        <f t="shared" si="229"/>
        <v>161.12</v>
      </c>
      <c r="Q2467" t="s">
        <v>8308</v>
      </c>
      <c r="R2467" t="s">
        <v>8314</v>
      </c>
      <c r="S2467" s="14">
        <f t="shared" si="230"/>
        <v>42289.675173611111</v>
      </c>
      <c r="T2467" s="14">
        <f t="shared" si="231"/>
        <v>42329.716840277775</v>
      </c>
      <c r="U2467">
        <f t="shared" si="232"/>
        <v>41</v>
      </c>
      <c r="V2467">
        <f t="shared" si="233"/>
        <v>2015</v>
      </c>
    </row>
    <row r="2468" spans="1:22" ht="45" x14ac:dyDescent="0.25">
      <c r="A2468">
        <v>150</v>
      </c>
      <c r="B2468" s="3" t="s">
        <v>152</v>
      </c>
      <c r="C2468" s="3" t="s">
        <v>4260</v>
      </c>
      <c r="D2468" s="6">
        <v>130000</v>
      </c>
      <c r="E2468" s="8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>
        <f t="shared" si="228"/>
        <v>23</v>
      </c>
      <c r="P2468">
        <f t="shared" si="229"/>
        <v>449.43</v>
      </c>
      <c r="Q2468" t="s">
        <v>8318</v>
      </c>
      <c r="R2468" t="s">
        <v>8338</v>
      </c>
      <c r="S2468" s="14">
        <f t="shared" si="230"/>
        <v>42090.161828703705</v>
      </c>
      <c r="T2468" s="14">
        <f t="shared" si="231"/>
        <v>42150.161828703705</v>
      </c>
      <c r="U2468">
        <f t="shared" si="232"/>
        <v>60</v>
      </c>
      <c r="V2468">
        <f t="shared" si="233"/>
        <v>2015</v>
      </c>
    </row>
    <row r="2469" spans="1:22" ht="45" x14ac:dyDescent="0.25">
      <c r="A2469">
        <v>3089</v>
      </c>
      <c r="B2469" s="3" t="s">
        <v>3089</v>
      </c>
      <c r="C2469" s="3" t="s">
        <v>7199</v>
      </c>
      <c r="D2469" s="6">
        <v>25000</v>
      </c>
      <c r="E2469" s="8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>
        <f t="shared" si="228"/>
        <v>23</v>
      </c>
      <c r="P2469">
        <f t="shared" si="229"/>
        <v>130.09</v>
      </c>
      <c r="Q2469" t="s">
        <v>8315</v>
      </c>
      <c r="R2469" t="s">
        <v>8328</v>
      </c>
      <c r="S2469" s="14">
        <f t="shared" si="230"/>
        <v>42528.542627314819</v>
      </c>
      <c r="T2469" s="14">
        <f t="shared" si="231"/>
        <v>42560.082638888889</v>
      </c>
      <c r="U2469">
        <f t="shared" si="232"/>
        <v>32</v>
      </c>
      <c r="V2469">
        <f t="shared" si="233"/>
        <v>2016</v>
      </c>
    </row>
    <row r="2470" spans="1:22" ht="60" x14ac:dyDescent="0.25">
      <c r="A2470">
        <v>2880</v>
      </c>
      <c r="B2470" s="3" t="s">
        <v>2880</v>
      </c>
      <c r="C2470" s="3" t="s">
        <v>6990</v>
      </c>
      <c r="D2470" s="6">
        <v>12000</v>
      </c>
      <c r="E2470" s="8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8269</v>
      </c>
      <c r="O2470">
        <f t="shared" si="228"/>
        <v>23</v>
      </c>
      <c r="P2470">
        <f t="shared" si="229"/>
        <v>96.55</v>
      </c>
      <c r="Q2470" t="s">
        <v>8315</v>
      </c>
      <c r="R2470" t="s">
        <v>8316</v>
      </c>
      <c r="S2470" s="14">
        <f t="shared" si="230"/>
        <v>42192.905694444446</v>
      </c>
      <c r="T2470" s="14">
        <f t="shared" si="231"/>
        <v>42236.711805555555</v>
      </c>
      <c r="U2470">
        <f t="shared" si="232"/>
        <v>44</v>
      </c>
      <c r="V2470">
        <f t="shared" si="233"/>
        <v>2015</v>
      </c>
    </row>
    <row r="2471" spans="1:22" ht="45" x14ac:dyDescent="0.25">
      <c r="A2471">
        <v>519</v>
      </c>
      <c r="B2471" s="3" t="s">
        <v>520</v>
      </c>
      <c r="C2471" s="3" t="s">
        <v>4629</v>
      </c>
      <c r="D2471" s="6">
        <v>12001</v>
      </c>
      <c r="E2471" s="8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8268</v>
      </c>
      <c r="O2471">
        <f t="shared" si="228"/>
        <v>23</v>
      </c>
      <c r="P2471">
        <f t="shared" si="229"/>
        <v>39.229999999999997</v>
      </c>
      <c r="Q2471" t="s">
        <v>8318</v>
      </c>
      <c r="R2471" t="s">
        <v>8345</v>
      </c>
      <c r="S2471" s="14">
        <f t="shared" si="230"/>
        <v>41218.391446759262</v>
      </c>
      <c r="T2471" s="14">
        <f t="shared" si="231"/>
        <v>41248.391446759262</v>
      </c>
      <c r="U2471">
        <f t="shared" si="232"/>
        <v>30</v>
      </c>
      <c r="V2471">
        <f t="shared" si="233"/>
        <v>2012</v>
      </c>
    </row>
    <row r="2472" spans="1:22" ht="60" x14ac:dyDescent="0.25">
      <c r="A2472">
        <v>1575</v>
      </c>
      <c r="B2472" s="3" t="s">
        <v>1576</v>
      </c>
      <c r="C2472" s="3" t="s">
        <v>5685</v>
      </c>
      <c r="D2472" s="6">
        <v>10000</v>
      </c>
      <c r="E2472" s="8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>
        <f t="shared" si="228"/>
        <v>23</v>
      </c>
      <c r="P2472">
        <f t="shared" si="229"/>
        <v>65.459999999999994</v>
      </c>
      <c r="Q2472" t="s">
        <v>8321</v>
      </c>
      <c r="R2472" t="s">
        <v>8353</v>
      </c>
      <c r="S2472" s="14">
        <f t="shared" si="230"/>
        <v>41799.524259259262</v>
      </c>
      <c r="T2472" s="14">
        <f t="shared" si="231"/>
        <v>41829.524259259262</v>
      </c>
      <c r="U2472">
        <f t="shared" si="232"/>
        <v>30</v>
      </c>
      <c r="V2472">
        <f t="shared" si="233"/>
        <v>2014</v>
      </c>
    </row>
    <row r="2473" spans="1:22" ht="45" x14ac:dyDescent="0.25">
      <c r="A2473">
        <v>2405</v>
      </c>
      <c r="B2473" s="3" t="s">
        <v>2406</v>
      </c>
      <c r="C2473" s="3" t="s">
        <v>6515</v>
      </c>
      <c r="D2473" s="6">
        <v>5000</v>
      </c>
      <c r="E2473" s="8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>
        <f t="shared" si="228"/>
        <v>23</v>
      </c>
      <c r="P2473">
        <f t="shared" si="229"/>
        <v>56.3</v>
      </c>
      <c r="Q2473" t="s">
        <v>8326</v>
      </c>
      <c r="R2473" t="s">
        <v>8354</v>
      </c>
      <c r="S2473" s="14">
        <f t="shared" si="230"/>
        <v>42595.585358796292</v>
      </c>
      <c r="T2473" s="14">
        <f t="shared" si="231"/>
        <v>42616.585358796292</v>
      </c>
      <c r="U2473">
        <f t="shared" si="232"/>
        <v>21</v>
      </c>
      <c r="V2473">
        <f t="shared" si="233"/>
        <v>2016</v>
      </c>
    </row>
    <row r="2474" spans="1:22" ht="60" x14ac:dyDescent="0.25">
      <c r="A2474">
        <v>3093</v>
      </c>
      <c r="B2474" s="3" t="s">
        <v>3093</v>
      </c>
      <c r="C2474" s="3" t="s">
        <v>7203</v>
      </c>
      <c r="D2474" s="6">
        <v>4000</v>
      </c>
      <c r="E2474" s="8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>
        <f t="shared" si="228"/>
        <v>23</v>
      </c>
      <c r="P2474">
        <f t="shared" si="229"/>
        <v>53.53</v>
      </c>
      <c r="Q2474" t="s">
        <v>8315</v>
      </c>
      <c r="R2474" t="s">
        <v>8328</v>
      </c>
      <c r="S2474" s="14">
        <f t="shared" si="230"/>
        <v>41760.909039351849</v>
      </c>
      <c r="T2474" s="14">
        <f t="shared" si="231"/>
        <v>41791.165972222225</v>
      </c>
      <c r="U2474">
        <f t="shared" si="232"/>
        <v>31</v>
      </c>
      <c r="V2474">
        <f t="shared" si="233"/>
        <v>2014</v>
      </c>
    </row>
    <row r="2475" spans="1:22" ht="60" x14ac:dyDescent="0.25">
      <c r="A2475">
        <v>3134</v>
      </c>
      <c r="B2475" s="3" t="s">
        <v>3134</v>
      </c>
      <c r="C2475" s="3" t="s">
        <v>7244</v>
      </c>
      <c r="D2475" s="6">
        <v>1000</v>
      </c>
      <c r="E2475" s="8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>
        <f t="shared" si="228"/>
        <v>23</v>
      </c>
      <c r="P2475">
        <f t="shared" si="229"/>
        <v>18.75</v>
      </c>
      <c r="Q2475" t="s">
        <v>8315</v>
      </c>
      <c r="R2475" t="s">
        <v>8316</v>
      </c>
      <c r="S2475" s="14">
        <f t="shared" si="230"/>
        <v>42800.720127314817</v>
      </c>
      <c r="T2475" s="14">
        <f t="shared" si="231"/>
        <v>42821.678460648152</v>
      </c>
      <c r="U2475">
        <f t="shared" si="232"/>
        <v>21</v>
      </c>
      <c r="V2475">
        <f t="shared" si="233"/>
        <v>2017</v>
      </c>
    </row>
    <row r="2476" spans="1:22" ht="60" x14ac:dyDescent="0.25">
      <c r="A2476">
        <v>593</v>
      </c>
      <c r="B2476" s="3" t="s">
        <v>594</v>
      </c>
      <c r="C2476" s="3" t="s">
        <v>4703</v>
      </c>
      <c r="D2476" s="6">
        <v>500</v>
      </c>
      <c r="E2476" s="8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>
        <f t="shared" si="228"/>
        <v>23</v>
      </c>
      <c r="P2476">
        <f t="shared" si="229"/>
        <v>16.43</v>
      </c>
      <c r="Q2476" t="s">
        <v>8308</v>
      </c>
      <c r="R2476" t="s">
        <v>8355</v>
      </c>
      <c r="S2476" s="14">
        <f t="shared" si="230"/>
        <v>42070.677604166667</v>
      </c>
      <c r="T2476" s="14">
        <f t="shared" si="231"/>
        <v>42100.635937500003</v>
      </c>
      <c r="U2476">
        <f t="shared" si="232"/>
        <v>30</v>
      </c>
      <c r="V2476">
        <f t="shared" si="233"/>
        <v>2015</v>
      </c>
    </row>
    <row r="2477" spans="1:22" ht="60" x14ac:dyDescent="0.25">
      <c r="A2477">
        <v>669</v>
      </c>
      <c r="B2477" s="3" t="s">
        <v>670</v>
      </c>
      <c r="C2477" s="3" t="s">
        <v>4779</v>
      </c>
      <c r="D2477" s="6">
        <v>200000</v>
      </c>
      <c r="E2477" s="8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>
        <f t="shared" si="228"/>
        <v>22</v>
      </c>
      <c r="P2477">
        <f t="shared" si="229"/>
        <v>1536.25</v>
      </c>
      <c r="Q2477" t="s">
        <v>8308</v>
      </c>
      <c r="R2477" t="s">
        <v>8314</v>
      </c>
      <c r="S2477" s="14">
        <f t="shared" si="230"/>
        <v>42527.625671296293</v>
      </c>
      <c r="T2477" s="14">
        <f t="shared" si="231"/>
        <v>42557.625671296293</v>
      </c>
      <c r="U2477">
        <f t="shared" si="232"/>
        <v>30</v>
      </c>
      <c r="V2477">
        <f t="shared" si="233"/>
        <v>2016</v>
      </c>
    </row>
    <row r="2478" spans="1:22" ht="60" x14ac:dyDescent="0.25">
      <c r="A2478">
        <v>672</v>
      </c>
      <c r="B2478" s="3" t="s">
        <v>673</v>
      </c>
      <c r="C2478" s="3" t="s">
        <v>4782</v>
      </c>
      <c r="D2478" s="6">
        <v>50000</v>
      </c>
      <c r="E2478" s="8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>
        <f t="shared" si="228"/>
        <v>22</v>
      </c>
      <c r="P2478">
        <f t="shared" si="229"/>
        <v>50.3</v>
      </c>
      <c r="Q2478" t="s">
        <v>8308</v>
      </c>
      <c r="R2478" t="s">
        <v>8314</v>
      </c>
      <c r="S2478" s="14">
        <f t="shared" si="230"/>
        <v>41974.219490740739</v>
      </c>
      <c r="T2478" s="14">
        <f t="shared" si="231"/>
        <v>42005.207638888889</v>
      </c>
      <c r="U2478">
        <f t="shared" si="232"/>
        <v>31</v>
      </c>
      <c r="V2478">
        <f t="shared" si="233"/>
        <v>2014</v>
      </c>
    </row>
    <row r="2479" spans="1:22" ht="60" x14ac:dyDescent="0.25">
      <c r="A2479">
        <v>3893</v>
      </c>
      <c r="B2479" s="3" t="s">
        <v>3890</v>
      </c>
      <c r="C2479" s="3" t="s">
        <v>8001</v>
      </c>
      <c r="D2479" s="6">
        <v>50000</v>
      </c>
      <c r="E2479" s="8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8269</v>
      </c>
      <c r="O2479">
        <f t="shared" si="228"/>
        <v>22</v>
      </c>
      <c r="P2479">
        <f t="shared" si="229"/>
        <v>128.27000000000001</v>
      </c>
      <c r="Q2479" t="s">
        <v>8315</v>
      </c>
      <c r="R2479" t="s">
        <v>8316</v>
      </c>
      <c r="S2479" s="14">
        <f t="shared" si="230"/>
        <v>41779.657870370371</v>
      </c>
      <c r="T2479" s="14">
        <f t="shared" si="231"/>
        <v>41821.25</v>
      </c>
      <c r="U2479">
        <f t="shared" si="232"/>
        <v>42</v>
      </c>
      <c r="V2479">
        <f t="shared" si="233"/>
        <v>2014</v>
      </c>
    </row>
    <row r="2480" spans="1:22" ht="60" x14ac:dyDescent="0.25">
      <c r="A2480">
        <v>708</v>
      </c>
      <c r="B2480" s="3" t="s">
        <v>709</v>
      </c>
      <c r="C2480" s="3" t="s">
        <v>4818</v>
      </c>
      <c r="D2480" s="6">
        <v>40000</v>
      </c>
      <c r="E2480" s="8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8271</v>
      </c>
      <c r="O2480">
        <f t="shared" si="228"/>
        <v>22</v>
      </c>
      <c r="P2480">
        <f t="shared" si="229"/>
        <v>23.95</v>
      </c>
      <c r="Q2480" t="s">
        <v>8308</v>
      </c>
      <c r="R2480" t="s">
        <v>8314</v>
      </c>
      <c r="S2480" s="14">
        <f t="shared" si="230"/>
        <v>41835.581018518518</v>
      </c>
      <c r="T2480" s="14">
        <f t="shared" si="231"/>
        <v>41895.581018518518</v>
      </c>
      <c r="U2480">
        <f t="shared" si="232"/>
        <v>60</v>
      </c>
      <c r="V2480">
        <f t="shared" si="233"/>
        <v>2014</v>
      </c>
    </row>
    <row r="2481" spans="1:22" ht="45" x14ac:dyDescent="0.25">
      <c r="A2481">
        <v>485</v>
      </c>
      <c r="B2481" s="3" t="s">
        <v>486</v>
      </c>
      <c r="C2481" s="3" t="s">
        <v>4595</v>
      </c>
      <c r="D2481" s="6">
        <v>37956</v>
      </c>
      <c r="E2481" s="8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8268</v>
      </c>
      <c r="O2481">
        <f t="shared" si="228"/>
        <v>22</v>
      </c>
      <c r="P2481">
        <f t="shared" si="229"/>
        <v>66.52</v>
      </c>
      <c r="Q2481" t="s">
        <v>8318</v>
      </c>
      <c r="R2481" t="s">
        <v>8345</v>
      </c>
      <c r="S2481" s="14">
        <f t="shared" si="230"/>
        <v>41381.50577546296</v>
      </c>
      <c r="T2481" s="14">
        <f t="shared" si="231"/>
        <v>41411.50577546296</v>
      </c>
      <c r="U2481">
        <f t="shared" si="232"/>
        <v>30</v>
      </c>
      <c r="V2481">
        <f t="shared" si="233"/>
        <v>2013</v>
      </c>
    </row>
    <row r="2482" spans="1:22" ht="45" x14ac:dyDescent="0.25">
      <c r="A2482">
        <v>1330</v>
      </c>
      <c r="B2482" s="3" t="s">
        <v>1331</v>
      </c>
      <c r="C2482" s="3" t="s">
        <v>5440</v>
      </c>
      <c r="D2482" s="6">
        <v>35000</v>
      </c>
      <c r="E2482" s="8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>
        <f t="shared" si="228"/>
        <v>22</v>
      </c>
      <c r="P2482">
        <f t="shared" si="229"/>
        <v>157.46</v>
      </c>
      <c r="Q2482" t="s">
        <v>8308</v>
      </c>
      <c r="R2482" t="s">
        <v>8314</v>
      </c>
      <c r="S2482" s="14">
        <f t="shared" si="230"/>
        <v>42522.276724537034</v>
      </c>
      <c r="T2482" s="14">
        <f t="shared" si="231"/>
        <v>42553.166666666672</v>
      </c>
      <c r="U2482">
        <f t="shared" si="232"/>
        <v>31</v>
      </c>
      <c r="V2482">
        <f t="shared" si="233"/>
        <v>2016</v>
      </c>
    </row>
    <row r="2483" spans="1:22" ht="60" x14ac:dyDescent="0.25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228"/>
        <v>22</v>
      </c>
      <c r="P2483">
        <f t="shared" si="229"/>
        <v>110.64</v>
      </c>
      <c r="Q2483" t="s">
        <v>8318</v>
      </c>
      <c r="R2483" t="s">
        <v>8345</v>
      </c>
      <c r="S2483" s="14">
        <f t="shared" si="230"/>
        <v>41135.679791666669</v>
      </c>
      <c r="T2483" s="14">
        <f t="shared" si="231"/>
        <v>41180.679791666669</v>
      </c>
      <c r="U2483">
        <f t="shared" si="232"/>
        <v>45</v>
      </c>
      <c r="V2483">
        <f t="shared" si="233"/>
        <v>2012</v>
      </c>
    </row>
    <row r="2484" spans="1:22" ht="60" x14ac:dyDescent="0.25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228"/>
        <v>22</v>
      </c>
      <c r="P2484">
        <f t="shared" si="229"/>
        <v>48.72</v>
      </c>
      <c r="Q2484" t="s">
        <v>8323</v>
      </c>
      <c r="R2484" t="s">
        <v>8324</v>
      </c>
      <c r="S2484" s="14">
        <f t="shared" si="230"/>
        <v>42515.439421296294</v>
      </c>
      <c r="T2484" s="14">
        <f t="shared" si="231"/>
        <v>42575.439421296294</v>
      </c>
      <c r="U2484">
        <f t="shared" si="232"/>
        <v>60</v>
      </c>
      <c r="V2484">
        <f t="shared" si="233"/>
        <v>2016</v>
      </c>
    </row>
    <row r="2485" spans="1:22" ht="60" x14ac:dyDescent="0.25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228"/>
        <v>22</v>
      </c>
      <c r="P2485">
        <f t="shared" si="229"/>
        <v>35.729999999999997</v>
      </c>
      <c r="Q2485" t="s">
        <v>8321</v>
      </c>
      <c r="R2485" t="s">
        <v>8349</v>
      </c>
      <c r="S2485" s="14">
        <f t="shared" si="230"/>
        <v>41044.988055555557</v>
      </c>
      <c r="T2485" s="14">
        <f t="shared" si="231"/>
        <v>41104.988055555557</v>
      </c>
      <c r="U2485">
        <f t="shared" si="232"/>
        <v>60</v>
      </c>
      <c r="V2485">
        <f t="shared" si="233"/>
        <v>2012</v>
      </c>
    </row>
    <row r="2486" spans="1:22" ht="60" x14ac:dyDescent="0.25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228"/>
        <v>22</v>
      </c>
      <c r="P2486">
        <f t="shared" si="229"/>
        <v>47.7</v>
      </c>
      <c r="Q2486" t="s">
        <v>8315</v>
      </c>
      <c r="R2486" t="s">
        <v>8316</v>
      </c>
      <c r="S2486" s="14">
        <f t="shared" si="230"/>
        <v>41740.493657407409</v>
      </c>
      <c r="T2486" s="14">
        <f t="shared" si="231"/>
        <v>41770.493657407409</v>
      </c>
      <c r="U2486">
        <f t="shared" si="232"/>
        <v>30</v>
      </c>
      <c r="V2486">
        <f t="shared" si="233"/>
        <v>2014</v>
      </c>
    </row>
    <row r="2487" spans="1:22" ht="60" x14ac:dyDescent="0.25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228"/>
        <v>22</v>
      </c>
      <c r="P2487">
        <f t="shared" si="229"/>
        <v>129.16999999999999</v>
      </c>
      <c r="Q2487" t="s">
        <v>8315</v>
      </c>
      <c r="R2487" t="s">
        <v>8316</v>
      </c>
      <c r="S2487" s="14">
        <f t="shared" si="230"/>
        <v>42310.968518518523</v>
      </c>
      <c r="T2487" s="14">
        <f t="shared" si="231"/>
        <v>42333.958333333328</v>
      </c>
      <c r="U2487">
        <f t="shared" si="232"/>
        <v>23</v>
      </c>
      <c r="V2487">
        <f t="shared" si="233"/>
        <v>2015</v>
      </c>
    </row>
    <row r="2488" spans="1:22" ht="45" x14ac:dyDescent="0.25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228"/>
        <v>22</v>
      </c>
      <c r="P2488">
        <f t="shared" si="229"/>
        <v>76</v>
      </c>
      <c r="Q2488" t="s">
        <v>8312</v>
      </c>
      <c r="R2488" t="s">
        <v>8337</v>
      </c>
      <c r="S2488" s="14">
        <f t="shared" si="230"/>
        <v>42808.781689814816</v>
      </c>
      <c r="T2488" s="14">
        <f t="shared" si="231"/>
        <v>42832.781689814816</v>
      </c>
      <c r="U2488">
        <f t="shared" si="232"/>
        <v>24</v>
      </c>
      <c r="V2488">
        <f t="shared" si="233"/>
        <v>2017</v>
      </c>
    </row>
    <row r="2489" spans="1:22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28"/>
        <v>22</v>
      </c>
      <c r="P2489">
        <f t="shared" si="229"/>
        <v>126.5</v>
      </c>
      <c r="Q2489" t="s">
        <v>8315</v>
      </c>
      <c r="R2489" t="s">
        <v>8316</v>
      </c>
      <c r="S2489" s="14">
        <f t="shared" si="230"/>
        <v>42353.761759259258</v>
      </c>
      <c r="T2489" s="14">
        <f t="shared" si="231"/>
        <v>42383.761759259258</v>
      </c>
      <c r="U2489">
        <f t="shared" si="232"/>
        <v>30</v>
      </c>
      <c r="V2489">
        <f t="shared" si="233"/>
        <v>2015</v>
      </c>
    </row>
    <row r="2490" spans="1:22" ht="60" x14ac:dyDescent="0.25">
      <c r="A2490">
        <v>169</v>
      </c>
      <c r="B2490" s="3" t="s">
        <v>171</v>
      </c>
      <c r="C2490" s="3" t="s">
        <v>4279</v>
      </c>
      <c r="D2490" s="6">
        <v>2500</v>
      </c>
      <c r="E2490" s="8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8266</v>
      </c>
      <c r="O2490">
        <f t="shared" si="228"/>
        <v>22</v>
      </c>
      <c r="P2490">
        <f t="shared" si="229"/>
        <v>56</v>
      </c>
      <c r="Q2490" t="s">
        <v>8318</v>
      </c>
      <c r="R2490" t="s">
        <v>8347</v>
      </c>
      <c r="S2490" s="14">
        <f t="shared" si="230"/>
        <v>41900.505312499998</v>
      </c>
      <c r="T2490" s="14">
        <f t="shared" si="231"/>
        <v>41930.505312499998</v>
      </c>
      <c r="U2490">
        <f t="shared" si="232"/>
        <v>30</v>
      </c>
      <c r="V2490">
        <f t="shared" si="233"/>
        <v>2014</v>
      </c>
    </row>
    <row r="2491" spans="1:22" ht="45" x14ac:dyDescent="0.25">
      <c r="A2491">
        <v>2917</v>
      </c>
      <c r="B2491" s="3" t="s">
        <v>2917</v>
      </c>
      <c r="C2491" s="3" t="s">
        <v>7027</v>
      </c>
      <c r="D2491" s="6">
        <v>2000</v>
      </c>
      <c r="E2491" s="8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8269</v>
      </c>
      <c r="O2491">
        <f t="shared" si="228"/>
        <v>22</v>
      </c>
      <c r="P2491">
        <f t="shared" si="229"/>
        <v>48.56</v>
      </c>
      <c r="Q2491" t="s">
        <v>8315</v>
      </c>
      <c r="R2491" t="s">
        <v>8316</v>
      </c>
      <c r="S2491" s="14">
        <f t="shared" si="230"/>
        <v>42245.234340277777</v>
      </c>
      <c r="T2491" s="14">
        <f t="shared" si="231"/>
        <v>42263.234340277777</v>
      </c>
      <c r="U2491">
        <f t="shared" si="232"/>
        <v>18</v>
      </c>
      <c r="V2491">
        <f t="shared" si="233"/>
        <v>2015</v>
      </c>
    </row>
    <row r="2492" spans="1:22" ht="45" x14ac:dyDescent="0.25">
      <c r="A2492">
        <v>910</v>
      </c>
      <c r="B2492" s="3" t="s">
        <v>911</v>
      </c>
      <c r="C2492" s="3" t="s">
        <v>5020</v>
      </c>
      <c r="D2492" s="6">
        <v>550</v>
      </c>
      <c r="E2492" s="8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>
        <f t="shared" si="228"/>
        <v>22</v>
      </c>
      <c r="P2492">
        <f t="shared" si="229"/>
        <v>24.6</v>
      </c>
      <c r="Q2492" t="s">
        <v>8312</v>
      </c>
      <c r="R2492" t="s">
        <v>8344</v>
      </c>
      <c r="S2492" s="14">
        <f t="shared" si="230"/>
        <v>42737.545358796298</v>
      </c>
      <c r="T2492" s="14">
        <f t="shared" si="231"/>
        <v>42797.545358796298</v>
      </c>
      <c r="U2492">
        <f t="shared" si="232"/>
        <v>60</v>
      </c>
      <c r="V2492">
        <f t="shared" si="233"/>
        <v>2017</v>
      </c>
    </row>
    <row r="2493" spans="1:22" ht="60" x14ac:dyDescent="0.25">
      <c r="A2493">
        <v>4053</v>
      </c>
      <c r="B2493" s="3" t="s">
        <v>4049</v>
      </c>
      <c r="C2493" s="3" t="s">
        <v>8157</v>
      </c>
      <c r="D2493" s="6">
        <v>500</v>
      </c>
      <c r="E2493" s="8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>
        <f t="shared" si="228"/>
        <v>22</v>
      </c>
      <c r="P2493">
        <f t="shared" si="229"/>
        <v>55</v>
      </c>
      <c r="Q2493" t="s">
        <v>8315</v>
      </c>
      <c r="R2493" t="s">
        <v>8316</v>
      </c>
      <c r="S2493" s="14">
        <f t="shared" si="230"/>
        <v>41928.690138888887</v>
      </c>
      <c r="T2493" s="14">
        <f t="shared" si="231"/>
        <v>41958.833333333328</v>
      </c>
      <c r="U2493">
        <f t="shared" si="232"/>
        <v>31</v>
      </c>
      <c r="V2493">
        <f t="shared" si="233"/>
        <v>2014</v>
      </c>
    </row>
    <row r="2494" spans="1:22" ht="60" x14ac:dyDescent="0.25">
      <c r="A2494">
        <v>613</v>
      </c>
      <c r="B2494" s="3" t="s">
        <v>614</v>
      </c>
      <c r="C2494" s="3" t="s">
        <v>4723</v>
      </c>
      <c r="D2494" s="6">
        <v>60000</v>
      </c>
      <c r="E2494" s="8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>
        <f t="shared" si="228"/>
        <v>21</v>
      </c>
      <c r="P2494">
        <f t="shared" si="229"/>
        <v>105.93</v>
      </c>
      <c r="Q2494" t="s">
        <v>8308</v>
      </c>
      <c r="R2494" t="s">
        <v>8355</v>
      </c>
      <c r="S2494" s="14">
        <f t="shared" si="230"/>
        <v>42247.496759259258</v>
      </c>
      <c r="T2494" s="14">
        <f t="shared" si="231"/>
        <v>42278.207638888889</v>
      </c>
      <c r="U2494">
        <f t="shared" si="232"/>
        <v>31</v>
      </c>
      <c r="V2494">
        <f t="shared" si="233"/>
        <v>2015</v>
      </c>
    </row>
    <row r="2495" spans="1:22" ht="45" x14ac:dyDescent="0.25">
      <c r="A2495">
        <v>1566</v>
      </c>
      <c r="B2495" s="3" t="s">
        <v>1567</v>
      </c>
      <c r="C2495" s="3" t="s">
        <v>5676</v>
      </c>
      <c r="D2495" s="6">
        <v>30000</v>
      </c>
      <c r="E2495" s="8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8288</v>
      </c>
      <c r="O2495">
        <f t="shared" si="228"/>
        <v>21</v>
      </c>
      <c r="P2495">
        <f t="shared" si="229"/>
        <v>108.05</v>
      </c>
      <c r="Q2495" t="s">
        <v>8321</v>
      </c>
      <c r="R2495" t="s">
        <v>8353</v>
      </c>
      <c r="S2495" s="14">
        <f t="shared" si="230"/>
        <v>42549.916712962964</v>
      </c>
      <c r="T2495" s="14">
        <f t="shared" si="231"/>
        <v>42578.916666666672</v>
      </c>
      <c r="U2495">
        <f t="shared" si="232"/>
        <v>29</v>
      </c>
      <c r="V2495">
        <f t="shared" si="233"/>
        <v>2016</v>
      </c>
    </row>
    <row r="2496" spans="1:22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228"/>
        <v>21</v>
      </c>
      <c r="P2496">
        <f t="shared" si="229"/>
        <v>189.33</v>
      </c>
      <c r="Q2496" t="s">
        <v>8312</v>
      </c>
      <c r="R2496" t="s">
        <v>8344</v>
      </c>
      <c r="S2496" s="14">
        <f t="shared" si="230"/>
        <v>41878.530011574076</v>
      </c>
      <c r="T2496" s="14">
        <f t="shared" si="231"/>
        <v>41913.530011574076</v>
      </c>
      <c r="U2496">
        <f t="shared" si="232"/>
        <v>35</v>
      </c>
      <c r="V2496">
        <f t="shared" si="233"/>
        <v>2014</v>
      </c>
    </row>
    <row r="2497" spans="1:22" ht="60" x14ac:dyDescent="0.25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228"/>
        <v>21</v>
      </c>
      <c r="P2497">
        <f t="shared" si="229"/>
        <v>453.14</v>
      </c>
      <c r="Q2497" t="s">
        <v>8323</v>
      </c>
      <c r="R2497" t="s">
        <v>8352</v>
      </c>
      <c r="S2497" s="14">
        <f t="shared" si="230"/>
        <v>41913.790289351848</v>
      </c>
      <c r="T2497" s="14">
        <f t="shared" si="231"/>
        <v>41973.831956018519</v>
      </c>
      <c r="U2497">
        <f t="shared" si="232"/>
        <v>61</v>
      </c>
      <c r="V2497">
        <f t="shared" si="233"/>
        <v>2014</v>
      </c>
    </row>
    <row r="2498" spans="1:22" x14ac:dyDescent="0.25">
      <c r="A2498">
        <v>2655</v>
      </c>
      <c r="B2498" s="3" t="s">
        <v>2655</v>
      </c>
      <c r="C2498" s="3" t="s">
        <v>6765</v>
      </c>
      <c r="D2498" s="6">
        <v>15000</v>
      </c>
      <c r="E2498" s="8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8299</v>
      </c>
      <c r="O2498">
        <f t="shared" ref="O2498:O2561" si="234">ROUND(E2498/D2498*100,0)</f>
        <v>21</v>
      </c>
      <c r="P2498">
        <f t="shared" si="229"/>
        <v>73.37</v>
      </c>
      <c r="Q2498" t="s">
        <v>8308</v>
      </c>
      <c r="R2498" t="s">
        <v>8317</v>
      </c>
      <c r="S2498" s="14">
        <f t="shared" si="230"/>
        <v>42381.866284722222</v>
      </c>
      <c r="T2498" s="14">
        <f t="shared" si="231"/>
        <v>42409.833333333328</v>
      </c>
      <c r="U2498">
        <f t="shared" si="232"/>
        <v>28</v>
      </c>
      <c r="V2498">
        <f t="shared" si="233"/>
        <v>2016</v>
      </c>
    </row>
    <row r="2499" spans="1:22" ht="60" x14ac:dyDescent="0.25">
      <c r="A2499">
        <v>1165</v>
      </c>
      <c r="B2499" s="3" t="s">
        <v>1166</v>
      </c>
      <c r="C2499" s="3" t="s">
        <v>5275</v>
      </c>
      <c r="D2499" s="6">
        <v>10000</v>
      </c>
      <c r="E2499" s="8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>
        <f t="shared" si="234"/>
        <v>21</v>
      </c>
      <c r="P2499">
        <f t="shared" ref="P2499:P2562" si="235">IFERROR(ROUND(E2499/L2499,2),0)</f>
        <v>82.82</v>
      </c>
      <c r="Q2499" t="s">
        <v>8326</v>
      </c>
      <c r="R2499" t="s">
        <v>8354</v>
      </c>
      <c r="S2499" s="14">
        <f t="shared" ref="S2499:S2562" si="236">+(((J2499/60)/60)/24)+DATE(1970,1,1)</f>
        <v>41792.214467592588</v>
      </c>
      <c r="T2499" s="14">
        <f t="shared" ref="T2499:T2562" si="237">+(((I2499/60)/60)/24)+DATE(1970,1,1)</f>
        <v>41826.214467592588</v>
      </c>
      <c r="U2499">
        <f t="shared" ref="U2499:U2562" si="238">CEILING(T2499-S2499,1)</f>
        <v>34</v>
      </c>
      <c r="V2499">
        <f t="shared" ref="V2499:V2562" si="239">YEAR(S2499)</f>
        <v>2014</v>
      </c>
    </row>
    <row r="2500" spans="1:22" ht="45" x14ac:dyDescent="0.25">
      <c r="A2500">
        <v>2324</v>
      </c>
      <c r="B2500" s="3" t="s">
        <v>2325</v>
      </c>
      <c r="C2500" s="3" t="s">
        <v>6434</v>
      </c>
      <c r="D2500" s="6">
        <v>7500</v>
      </c>
      <c r="E2500" s="8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8296</v>
      </c>
      <c r="O2500">
        <f t="shared" si="234"/>
        <v>21</v>
      </c>
      <c r="P2500">
        <f t="shared" si="235"/>
        <v>25.49</v>
      </c>
      <c r="Q2500" t="s">
        <v>8326</v>
      </c>
      <c r="R2500" t="s">
        <v>8327</v>
      </c>
      <c r="S2500" s="14">
        <f t="shared" si="236"/>
        <v>42790.885243055556</v>
      </c>
      <c r="T2500" s="14">
        <f t="shared" si="237"/>
        <v>42820.843576388885</v>
      </c>
      <c r="U2500">
        <f t="shared" si="238"/>
        <v>30</v>
      </c>
      <c r="V2500">
        <f t="shared" si="239"/>
        <v>2017</v>
      </c>
    </row>
    <row r="2501" spans="1:22" ht="60" x14ac:dyDescent="0.25">
      <c r="A2501">
        <v>3843</v>
      </c>
      <c r="B2501" s="3" t="s">
        <v>3840</v>
      </c>
      <c r="C2501" s="3" t="s">
        <v>7952</v>
      </c>
      <c r="D2501" s="6">
        <v>5000</v>
      </c>
      <c r="E2501" s="8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>
        <f t="shared" si="234"/>
        <v>21</v>
      </c>
      <c r="P2501">
        <f t="shared" si="235"/>
        <v>56.05</v>
      </c>
      <c r="Q2501" t="s">
        <v>8315</v>
      </c>
      <c r="R2501" t="s">
        <v>8316</v>
      </c>
      <c r="S2501" s="14">
        <f t="shared" si="236"/>
        <v>41766.072500000002</v>
      </c>
      <c r="T2501" s="14">
        <f t="shared" si="237"/>
        <v>41791.072500000002</v>
      </c>
      <c r="U2501">
        <f t="shared" si="238"/>
        <v>25</v>
      </c>
      <c r="V2501">
        <f t="shared" si="239"/>
        <v>2014</v>
      </c>
    </row>
    <row r="2502" spans="1:22" ht="60" x14ac:dyDescent="0.25">
      <c r="A2502">
        <v>1771</v>
      </c>
      <c r="B2502" s="3" t="s">
        <v>1772</v>
      </c>
      <c r="C2502" s="3" t="s">
        <v>5881</v>
      </c>
      <c r="D2502" s="6">
        <v>4200</v>
      </c>
      <c r="E2502" s="8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8283</v>
      </c>
      <c r="O2502">
        <f t="shared" si="234"/>
        <v>21</v>
      </c>
      <c r="P2502">
        <f t="shared" si="235"/>
        <v>35.799999999999997</v>
      </c>
      <c r="Q2502" t="s">
        <v>8323</v>
      </c>
      <c r="R2502" t="s">
        <v>8324</v>
      </c>
      <c r="S2502" s="14">
        <f t="shared" si="236"/>
        <v>41905.979629629634</v>
      </c>
      <c r="T2502" s="14">
        <f t="shared" si="237"/>
        <v>41935.979629629634</v>
      </c>
      <c r="U2502">
        <f t="shared" si="238"/>
        <v>30</v>
      </c>
      <c r="V2502">
        <f t="shared" si="239"/>
        <v>2014</v>
      </c>
    </row>
    <row r="2503" spans="1:22" ht="60" x14ac:dyDescent="0.25">
      <c r="A2503">
        <v>1737</v>
      </c>
      <c r="B2503" s="3" t="s">
        <v>1738</v>
      </c>
      <c r="C2503" s="3" t="s">
        <v>5847</v>
      </c>
      <c r="D2503" s="6">
        <v>4000</v>
      </c>
      <c r="E2503" s="8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8291</v>
      </c>
      <c r="O2503">
        <f t="shared" si="234"/>
        <v>21</v>
      </c>
      <c r="P2503">
        <f t="shared" si="235"/>
        <v>56.67</v>
      </c>
      <c r="Q2503" t="s">
        <v>8312</v>
      </c>
      <c r="R2503" t="s">
        <v>8337</v>
      </c>
      <c r="S2503" s="14">
        <f t="shared" si="236"/>
        <v>42175.948981481488</v>
      </c>
      <c r="T2503" s="14">
        <f t="shared" si="237"/>
        <v>42205.948981481488</v>
      </c>
      <c r="U2503">
        <f t="shared" si="238"/>
        <v>30</v>
      </c>
      <c r="V2503">
        <f t="shared" si="239"/>
        <v>2015</v>
      </c>
    </row>
    <row r="2504" spans="1:22" ht="60" x14ac:dyDescent="0.25">
      <c r="A2504">
        <v>181</v>
      </c>
      <c r="B2504" s="3" t="s">
        <v>183</v>
      </c>
      <c r="C2504" s="3" t="s">
        <v>4291</v>
      </c>
      <c r="D2504" s="6">
        <v>3423</v>
      </c>
      <c r="E2504" s="8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8266</v>
      </c>
      <c r="O2504">
        <f t="shared" si="234"/>
        <v>21</v>
      </c>
      <c r="P2504">
        <f t="shared" si="235"/>
        <v>180.5</v>
      </c>
      <c r="Q2504" t="s">
        <v>8318</v>
      </c>
      <c r="R2504" t="s">
        <v>8347</v>
      </c>
      <c r="S2504" s="14">
        <f t="shared" si="236"/>
        <v>42147.741840277777</v>
      </c>
      <c r="T2504" s="14">
        <f t="shared" si="237"/>
        <v>42177.741840277777</v>
      </c>
      <c r="U2504">
        <f t="shared" si="238"/>
        <v>30</v>
      </c>
      <c r="V2504">
        <f t="shared" si="239"/>
        <v>2015</v>
      </c>
    </row>
    <row r="2505" spans="1:22" ht="45" x14ac:dyDescent="0.25">
      <c r="A2505">
        <v>4104</v>
      </c>
      <c r="B2505" s="3" t="s">
        <v>4100</v>
      </c>
      <c r="C2505" s="3" t="s">
        <v>8207</v>
      </c>
      <c r="D2505" s="6">
        <v>3000</v>
      </c>
      <c r="E2505" s="8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8269</v>
      </c>
      <c r="O2505">
        <f t="shared" si="234"/>
        <v>21</v>
      </c>
      <c r="P2505">
        <f t="shared" si="235"/>
        <v>45.79</v>
      </c>
      <c r="Q2505" t="s">
        <v>8315</v>
      </c>
      <c r="R2505" t="s">
        <v>8316</v>
      </c>
      <c r="S2505" s="14">
        <f t="shared" si="236"/>
        <v>42640.278171296297</v>
      </c>
      <c r="T2505" s="14">
        <f t="shared" si="237"/>
        <v>42670.278171296297</v>
      </c>
      <c r="U2505">
        <f t="shared" si="238"/>
        <v>30</v>
      </c>
      <c r="V2505">
        <f t="shared" si="239"/>
        <v>2016</v>
      </c>
    </row>
    <row r="2506" spans="1:22" ht="45" x14ac:dyDescent="0.25">
      <c r="A2506">
        <v>2896</v>
      </c>
      <c r="B2506" s="3" t="s">
        <v>2896</v>
      </c>
      <c r="C2506" s="3" t="s">
        <v>7006</v>
      </c>
      <c r="D2506" s="6">
        <v>3000</v>
      </c>
      <c r="E2506" s="8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>
        <f t="shared" si="234"/>
        <v>21</v>
      </c>
      <c r="P2506">
        <f t="shared" si="235"/>
        <v>52.08</v>
      </c>
      <c r="Q2506" t="s">
        <v>8315</v>
      </c>
      <c r="R2506" t="s">
        <v>8316</v>
      </c>
      <c r="S2506" s="14">
        <f t="shared" si="236"/>
        <v>42701.908807870372</v>
      </c>
      <c r="T2506" s="14">
        <f t="shared" si="237"/>
        <v>42716.25</v>
      </c>
      <c r="U2506">
        <f t="shared" si="238"/>
        <v>15</v>
      </c>
      <c r="V2506">
        <f t="shared" si="239"/>
        <v>2016</v>
      </c>
    </row>
    <row r="2507" spans="1:22" ht="45" x14ac:dyDescent="0.25">
      <c r="A2507">
        <v>3972</v>
      </c>
      <c r="B2507" s="3" t="s">
        <v>3969</v>
      </c>
      <c r="C2507" s="3" t="s">
        <v>8079</v>
      </c>
      <c r="D2507" s="6">
        <v>1000</v>
      </c>
      <c r="E2507" s="8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8269</v>
      </c>
      <c r="O2507">
        <f t="shared" si="234"/>
        <v>21</v>
      </c>
      <c r="P2507">
        <f t="shared" si="235"/>
        <v>26.38</v>
      </c>
      <c r="Q2507" t="s">
        <v>8315</v>
      </c>
      <c r="R2507" t="s">
        <v>8316</v>
      </c>
      <c r="S2507" s="14">
        <f t="shared" si="236"/>
        <v>41981.067523148144</v>
      </c>
      <c r="T2507" s="14">
        <f t="shared" si="237"/>
        <v>42041.067523148144</v>
      </c>
      <c r="U2507">
        <f t="shared" si="238"/>
        <v>60</v>
      </c>
      <c r="V2507">
        <f t="shared" si="239"/>
        <v>2014</v>
      </c>
    </row>
    <row r="2508" spans="1:22" ht="45" x14ac:dyDescent="0.25">
      <c r="A2508">
        <v>1594</v>
      </c>
      <c r="B2508" s="3" t="s">
        <v>1595</v>
      </c>
      <c r="C2508" s="3" t="s">
        <v>5704</v>
      </c>
      <c r="D2508" s="6">
        <v>1000</v>
      </c>
      <c r="E2508" s="8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8289</v>
      </c>
      <c r="O2508">
        <f t="shared" si="234"/>
        <v>21</v>
      </c>
      <c r="P2508">
        <f t="shared" si="235"/>
        <v>20.5</v>
      </c>
      <c r="Q2508" t="s">
        <v>8323</v>
      </c>
      <c r="R2508" t="s">
        <v>8341</v>
      </c>
      <c r="S2508" s="14">
        <f t="shared" si="236"/>
        <v>42445.712754629625</v>
      </c>
      <c r="T2508" s="14">
        <f t="shared" si="237"/>
        <v>42505.681249999994</v>
      </c>
      <c r="U2508">
        <f t="shared" si="238"/>
        <v>60</v>
      </c>
      <c r="V2508">
        <f t="shared" si="239"/>
        <v>2016</v>
      </c>
    </row>
    <row r="2509" spans="1:22" ht="60" x14ac:dyDescent="0.25">
      <c r="A2509">
        <v>3135</v>
      </c>
      <c r="B2509" s="3" t="s">
        <v>3135</v>
      </c>
      <c r="C2509" s="3" t="s">
        <v>7245</v>
      </c>
      <c r="D2509" s="6">
        <v>777</v>
      </c>
      <c r="E2509" s="8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>
        <f t="shared" si="234"/>
        <v>21</v>
      </c>
      <c r="P2509">
        <f t="shared" si="235"/>
        <v>23.14</v>
      </c>
      <c r="Q2509" t="s">
        <v>8315</v>
      </c>
      <c r="R2509" t="s">
        <v>8316</v>
      </c>
      <c r="S2509" s="14">
        <f t="shared" si="236"/>
        <v>42807.151863425926</v>
      </c>
      <c r="T2509" s="14">
        <f t="shared" si="237"/>
        <v>42829.151863425926</v>
      </c>
      <c r="U2509">
        <f t="shared" si="238"/>
        <v>22</v>
      </c>
      <c r="V2509">
        <f t="shared" si="239"/>
        <v>2017</v>
      </c>
    </row>
    <row r="2510" spans="1:22" ht="45" x14ac:dyDescent="0.25">
      <c r="A2510">
        <v>3737</v>
      </c>
      <c r="B2510" s="3" t="s">
        <v>3734</v>
      </c>
      <c r="C2510" s="3" t="s">
        <v>7847</v>
      </c>
      <c r="D2510" s="6">
        <v>700</v>
      </c>
      <c r="E2510" s="8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>
        <f t="shared" si="234"/>
        <v>21</v>
      </c>
      <c r="P2510">
        <f t="shared" si="235"/>
        <v>37.5</v>
      </c>
      <c r="Q2510" t="s">
        <v>8315</v>
      </c>
      <c r="R2510" t="s">
        <v>8316</v>
      </c>
      <c r="S2510" s="14">
        <f t="shared" si="236"/>
        <v>42297.691006944442</v>
      </c>
      <c r="T2510" s="14">
        <f t="shared" si="237"/>
        <v>42320.290972222225</v>
      </c>
      <c r="U2510">
        <f t="shared" si="238"/>
        <v>23</v>
      </c>
      <c r="V2510">
        <f t="shared" si="239"/>
        <v>2015</v>
      </c>
    </row>
    <row r="2511" spans="1:22" ht="60" x14ac:dyDescent="0.25">
      <c r="A2511">
        <v>2942</v>
      </c>
      <c r="B2511" s="3" t="s">
        <v>2942</v>
      </c>
      <c r="C2511" s="3" t="s">
        <v>7052</v>
      </c>
      <c r="D2511" s="6">
        <v>200000</v>
      </c>
      <c r="E2511" s="8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>
        <f t="shared" si="234"/>
        <v>20</v>
      </c>
      <c r="P2511">
        <f t="shared" si="235"/>
        <v>202.23</v>
      </c>
      <c r="Q2511" t="s">
        <v>8315</v>
      </c>
      <c r="R2511" t="s">
        <v>8328</v>
      </c>
      <c r="S2511" s="14">
        <f t="shared" si="236"/>
        <v>42334.803923611107</v>
      </c>
      <c r="T2511" s="14">
        <f t="shared" si="237"/>
        <v>42354.845833333333</v>
      </c>
      <c r="U2511">
        <f t="shared" si="238"/>
        <v>21</v>
      </c>
      <c r="V2511">
        <f t="shared" si="239"/>
        <v>2015</v>
      </c>
    </row>
    <row r="2512" spans="1:22" ht="60" x14ac:dyDescent="0.25">
      <c r="A2512">
        <v>1800</v>
      </c>
      <c r="B2512" s="3" t="s">
        <v>1801</v>
      </c>
      <c r="C2512" s="3" t="s">
        <v>5910</v>
      </c>
      <c r="D2512" s="6">
        <v>46260</v>
      </c>
      <c r="E2512" s="8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>
        <f t="shared" si="234"/>
        <v>20</v>
      </c>
      <c r="P2512">
        <f t="shared" si="235"/>
        <v>83.72</v>
      </c>
      <c r="Q2512" t="s">
        <v>8323</v>
      </c>
      <c r="R2512" t="s">
        <v>8324</v>
      </c>
      <c r="S2512" s="14">
        <f t="shared" si="236"/>
        <v>42623.606134259258</v>
      </c>
      <c r="T2512" s="14">
        <f t="shared" si="237"/>
        <v>42653.606134259258</v>
      </c>
      <c r="U2512">
        <f t="shared" si="238"/>
        <v>30</v>
      </c>
      <c r="V2512">
        <f t="shared" si="239"/>
        <v>2016</v>
      </c>
    </row>
    <row r="2513" spans="1:22" ht="60" x14ac:dyDescent="0.25">
      <c r="A2513">
        <v>3107</v>
      </c>
      <c r="B2513" s="3" t="s">
        <v>3107</v>
      </c>
      <c r="C2513" s="3" t="s">
        <v>7217</v>
      </c>
      <c r="D2513" s="6">
        <v>40000</v>
      </c>
      <c r="E2513" s="8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>
        <f t="shared" si="234"/>
        <v>20</v>
      </c>
      <c r="P2513">
        <f t="shared" si="235"/>
        <v>272.58999999999997</v>
      </c>
      <c r="Q2513" t="s">
        <v>8315</v>
      </c>
      <c r="R2513" t="s">
        <v>8328</v>
      </c>
      <c r="S2513" s="14">
        <f t="shared" si="236"/>
        <v>42128.814247685179</v>
      </c>
      <c r="T2513" s="14">
        <f t="shared" si="237"/>
        <v>42135.814247685179</v>
      </c>
      <c r="U2513">
        <f t="shared" si="238"/>
        <v>7</v>
      </c>
      <c r="V2513">
        <f t="shared" si="239"/>
        <v>2015</v>
      </c>
    </row>
    <row r="2514" spans="1:22" ht="60" x14ac:dyDescent="0.25">
      <c r="A2514">
        <v>2857</v>
      </c>
      <c r="B2514" s="3" t="s">
        <v>2857</v>
      </c>
      <c r="C2514" s="3" t="s">
        <v>6967</v>
      </c>
      <c r="D2514" s="6">
        <v>38000</v>
      </c>
      <c r="E2514" s="8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8269</v>
      </c>
      <c r="O2514">
        <f t="shared" si="234"/>
        <v>20</v>
      </c>
      <c r="P2514">
        <f t="shared" si="235"/>
        <v>500</v>
      </c>
      <c r="Q2514" t="s">
        <v>8315</v>
      </c>
      <c r="R2514" t="s">
        <v>8316</v>
      </c>
      <c r="S2514" s="14">
        <f t="shared" si="236"/>
        <v>42726.920081018514</v>
      </c>
      <c r="T2514" s="14">
        <f t="shared" si="237"/>
        <v>42786.75</v>
      </c>
      <c r="U2514">
        <f t="shared" si="238"/>
        <v>60</v>
      </c>
      <c r="V2514">
        <f t="shared" si="239"/>
        <v>2016</v>
      </c>
    </row>
    <row r="2515" spans="1:22" ht="60" x14ac:dyDescent="0.25">
      <c r="A2515">
        <v>1335</v>
      </c>
      <c r="B2515" s="3" t="s">
        <v>1336</v>
      </c>
      <c r="C2515" s="3" t="s">
        <v>5445</v>
      </c>
      <c r="D2515" s="6">
        <v>25000</v>
      </c>
      <c r="E2515" s="8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8271</v>
      </c>
      <c r="O2515">
        <f t="shared" si="234"/>
        <v>20</v>
      </c>
      <c r="P2515">
        <f t="shared" si="235"/>
        <v>308.75</v>
      </c>
      <c r="Q2515" t="s">
        <v>8308</v>
      </c>
      <c r="R2515" t="s">
        <v>8314</v>
      </c>
      <c r="S2515" s="14">
        <f t="shared" si="236"/>
        <v>42313.936365740738</v>
      </c>
      <c r="T2515" s="14">
        <f t="shared" si="237"/>
        <v>42343.936365740738</v>
      </c>
      <c r="U2515">
        <f t="shared" si="238"/>
        <v>30</v>
      </c>
      <c r="V2515">
        <f t="shared" si="239"/>
        <v>2015</v>
      </c>
    </row>
    <row r="2516" spans="1:22" ht="45" x14ac:dyDescent="0.25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234"/>
        <v>20</v>
      </c>
      <c r="P2516">
        <f t="shared" si="235"/>
        <v>44.94</v>
      </c>
      <c r="Q2516" t="s">
        <v>8323</v>
      </c>
      <c r="R2516" t="s">
        <v>8324</v>
      </c>
      <c r="S2516" s="14">
        <f t="shared" si="236"/>
        <v>41897.134895833333</v>
      </c>
      <c r="T2516" s="14">
        <f t="shared" si="237"/>
        <v>41928</v>
      </c>
      <c r="U2516">
        <f t="shared" si="238"/>
        <v>31</v>
      </c>
      <c r="V2516">
        <f t="shared" si="239"/>
        <v>2014</v>
      </c>
    </row>
    <row r="2517" spans="1:22" ht="45" x14ac:dyDescent="0.25">
      <c r="A2517">
        <v>1697</v>
      </c>
      <c r="B2517" s="3" t="s">
        <v>1698</v>
      </c>
      <c r="C2517" s="3" t="s">
        <v>5807</v>
      </c>
      <c r="D2517" s="6">
        <v>12500</v>
      </c>
      <c r="E2517" s="8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8291</v>
      </c>
      <c r="O2517">
        <f t="shared" si="234"/>
        <v>20</v>
      </c>
      <c r="P2517">
        <f t="shared" si="235"/>
        <v>114.82</v>
      </c>
      <c r="Q2517" t="s">
        <v>8312</v>
      </c>
      <c r="R2517" t="s">
        <v>8337</v>
      </c>
      <c r="S2517" s="14">
        <f t="shared" si="236"/>
        <v>42805.032962962956</v>
      </c>
      <c r="T2517" s="14">
        <f t="shared" si="237"/>
        <v>42834.991296296299</v>
      </c>
      <c r="U2517">
        <f t="shared" si="238"/>
        <v>30</v>
      </c>
      <c r="V2517">
        <f t="shared" si="239"/>
        <v>2017</v>
      </c>
    </row>
    <row r="2518" spans="1:22" ht="30" x14ac:dyDescent="0.25">
      <c r="A2518">
        <v>3803</v>
      </c>
      <c r="B2518" s="3" t="s">
        <v>3800</v>
      </c>
      <c r="C2518" s="3" t="s">
        <v>7913</v>
      </c>
      <c r="D2518" s="6">
        <v>12000</v>
      </c>
      <c r="E2518" s="8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8303</v>
      </c>
      <c r="O2518">
        <f t="shared" si="234"/>
        <v>20</v>
      </c>
      <c r="P2518">
        <f t="shared" si="235"/>
        <v>58.95</v>
      </c>
      <c r="Q2518" t="s">
        <v>8315</v>
      </c>
      <c r="R2518" t="s">
        <v>8336</v>
      </c>
      <c r="S2518" s="14">
        <f t="shared" si="236"/>
        <v>42403.971851851849</v>
      </c>
      <c r="T2518" s="14">
        <f t="shared" si="237"/>
        <v>42433.971851851849</v>
      </c>
      <c r="U2518">
        <f t="shared" si="238"/>
        <v>30</v>
      </c>
      <c r="V2518">
        <f t="shared" si="239"/>
        <v>2016</v>
      </c>
    </row>
    <row r="2519" spans="1:22" ht="60" x14ac:dyDescent="0.25">
      <c r="A2519">
        <v>1764</v>
      </c>
      <c r="B2519" s="3" t="s">
        <v>1765</v>
      </c>
      <c r="C2519" s="3" t="s">
        <v>5874</v>
      </c>
      <c r="D2519" s="6">
        <v>11000</v>
      </c>
      <c r="E2519" s="8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8283</v>
      </c>
      <c r="O2519">
        <f t="shared" si="234"/>
        <v>20</v>
      </c>
      <c r="P2519">
        <f t="shared" si="235"/>
        <v>55.28</v>
      </c>
      <c r="Q2519" t="s">
        <v>8323</v>
      </c>
      <c r="R2519" t="s">
        <v>8324</v>
      </c>
      <c r="S2519" s="14">
        <f t="shared" si="236"/>
        <v>41825.485868055555</v>
      </c>
      <c r="T2519" s="14">
        <f t="shared" si="237"/>
        <v>41854.485868055555</v>
      </c>
      <c r="U2519">
        <f t="shared" si="238"/>
        <v>29</v>
      </c>
      <c r="V2519">
        <f t="shared" si="239"/>
        <v>2014</v>
      </c>
    </row>
    <row r="2520" spans="1:22" ht="45" x14ac:dyDescent="0.25">
      <c r="A2520">
        <v>1424</v>
      </c>
      <c r="B2520" s="3" t="s">
        <v>1425</v>
      </c>
      <c r="C2520" s="3" t="s">
        <v>5534</v>
      </c>
      <c r="D2520" s="6">
        <v>7500</v>
      </c>
      <c r="E2520" s="8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8285</v>
      </c>
      <c r="O2520">
        <f t="shared" si="234"/>
        <v>20</v>
      </c>
      <c r="P2520">
        <f t="shared" si="235"/>
        <v>109.07</v>
      </c>
      <c r="Q2520" t="s">
        <v>8321</v>
      </c>
      <c r="R2520" t="s">
        <v>8356</v>
      </c>
      <c r="S2520" s="14">
        <f t="shared" si="236"/>
        <v>42676.717615740738</v>
      </c>
      <c r="T2520" s="14">
        <f t="shared" si="237"/>
        <v>42689.759282407409</v>
      </c>
      <c r="U2520">
        <f t="shared" si="238"/>
        <v>14</v>
      </c>
      <c r="V2520">
        <f t="shared" si="239"/>
        <v>2016</v>
      </c>
    </row>
    <row r="2521" spans="1:22" ht="30" x14ac:dyDescent="0.25">
      <c r="A2521">
        <v>1880</v>
      </c>
      <c r="B2521" s="3" t="s">
        <v>1881</v>
      </c>
      <c r="C2521" s="3" t="s">
        <v>5990</v>
      </c>
      <c r="D2521" s="6">
        <v>5000</v>
      </c>
      <c r="E2521" s="8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8281</v>
      </c>
      <c r="O2521">
        <f t="shared" si="234"/>
        <v>20</v>
      </c>
      <c r="P2521">
        <f t="shared" si="235"/>
        <v>41.83</v>
      </c>
      <c r="Q2521" t="s">
        <v>8310</v>
      </c>
      <c r="R2521" t="s">
        <v>8342</v>
      </c>
      <c r="S2521" s="14">
        <f t="shared" si="236"/>
        <v>42430.566898148143</v>
      </c>
      <c r="T2521" s="14">
        <f t="shared" si="237"/>
        <v>42459.525231481486</v>
      </c>
      <c r="U2521">
        <f t="shared" si="238"/>
        <v>29</v>
      </c>
      <c r="V2521">
        <f t="shared" si="239"/>
        <v>2016</v>
      </c>
    </row>
    <row r="2522" spans="1:22" ht="60" x14ac:dyDescent="0.25">
      <c r="A2522">
        <v>3739</v>
      </c>
      <c r="B2522" s="3" t="s">
        <v>3736</v>
      </c>
      <c r="C2522" s="3" t="s">
        <v>7849</v>
      </c>
      <c r="D2522" s="6">
        <v>4000</v>
      </c>
      <c r="E2522" s="8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8269</v>
      </c>
      <c r="O2522">
        <f t="shared" si="234"/>
        <v>20</v>
      </c>
      <c r="P2522">
        <f t="shared" si="235"/>
        <v>100.63</v>
      </c>
      <c r="Q2522" t="s">
        <v>8315</v>
      </c>
      <c r="R2522" t="s">
        <v>8316</v>
      </c>
      <c r="S2522" s="14">
        <f t="shared" si="236"/>
        <v>42548.449861111112</v>
      </c>
      <c r="T2522" s="14">
        <f t="shared" si="237"/>
        <v>42568.449861111112</v>
      </c>
      <c r="U2522">
        <f t="shared" si="238"/>
        <v>20</v>
      </c>
      <c r="V2522">
        <f t="shared" si="239"/>
        <v>2016</v>
      </c>
    </row>
    <row r="2523" spans="1:22" ht="45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234"/>
        <v>20</v>
      </c>
      <c r="P2523">
        <f t="shared" si="235"/>
        <v>25.52</v>
      </c>
      <c r="Q2523" t="s">
        <v>8315</v>
      </c>
      <c r="R2523" t="s">
        <v>8328</v>
      </c>
      <c r="S2523" s="14">
        <f t="shared" si="236"/>
        <v>42630.922893518517</v>
      </c>
      <c r="T2523" s="14">
        <f t="shared" si="237"/>
        <v>42665.922893518517</v>
      </c>
      <c r="U2523">
        <f t="shared" si="238"/>
        <v>35</v>
      </c>
      <c r="V2523">
        <f t="shared" si="239"/>
        <v>2016</v>
      </c>
    </row>
    <row r="2524" spans="1:22" ht="60" x14ac:dyDescent="0.25">
      <c r="A2524">
        <v>2867</v>
      </c>
      <c r="B2524" s="3" t="s">
        <v>2867</v>
      </c>
      <c r="C2524" s="3" t="s">
        <v>6977</v>
      </c>
      <c r="D2524" s="6">
        <v>2500</v>
      </c>
      <c r="E2524" s="8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>
        <f t="shared" si="234"/>
        <v>20</v>
      </c>
      <c r="P2524">
        <f t="shared" si="235"/>
        <v>50.4</v>
      </c>
      <c r="Q2524" t="s">
        <v>8315</v>
      </c>
      <c r="R2524" t="s">
        <v>8316</v>
      </c>
      <c r="S2524" s="14">
        <f t="shared" si="236"/>
        <v>42531.195277777777</v>
      </c>
      <c r="T2524" s="14">
        <f t="shared" si="237"/>
        <v>42555.166666666672</v>
      </c>
      <c r="U2524">
        <f t="shared" si="238"/>
        <v>24</v>
      </c>
      <c r="V2524">
        <f t="shared" si="239"/>
        <v>2016</v>
      </c>
    </row>
    <row r="2525" spans="1:22" ht="60" x14ac:dyDescent="0.25">
      <c r="A2525">
        <v>882</v>
      </c>
      <c r="B2525" s="3" t="s">
        <v>883</v>
      </c>
      <c r="C2525" s="3" t="s">
        <v>4992</v>
      </c>
      <c r="D2525" s="6">
        <v>1500</v>
      </c>
      <c r="E2525" s="8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8277</v>
      </c>
      <c r="O2525">
        <f t="shared" si="234"/>
        <v>20</v>
      </c>
      <c r="P2525">
        <f t="shared" si="235"/>
        <v>21.57</v>
      </c>
      <c r="Q2525" t="s">
        <v>8312</v>
      </c>
      <c r="R2525" t="s">
        <v>8329</v>
      </c>
      <c r="S2525" s="14">
        <f t="shared" si="236"/>
        <v>40759.860532407409</v>
      </c>
      <c r="T2525" s="14">
        <f t="shared" si="237"/>
        <v>40792.860532407409</v>
      </c>
      <c r="U2525">
        <f t="shared" si="238"/>
        <v>33</v>
      </c>
      <c r="V2525">
        <f t="shared" si="239"/>
        <v>2011</v>
      </c>
    </row>
    <row r="2526" spans="1:22" ht="30" x14ac:dyDescent="0.25">
      <c r="A2526">
        <v>179</v>
      </c>
      <c r="B2526" s="3" t="s">
        <v>181</v>
      </c>
      <c r="C2526" s="3" t="s">
        <v>4289</v>
      </c>
      <c r="D2526" s="6">
        <v>1000</v>
      </c>
      <c r="E2526" s="8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8266</v>
      </c>
      <c r="O2526">
        <f t="shared" si="234"/>
        <v>20</v>
      </c>
      <c r="P2526">
        <f t="shared" si="235"/>
        <v>100</v>
      </c>
      <c r="Q2526" t="s">
        <v>8318</v>
      </c>
      <c r="R2526" t="s">
        <v>8347</v>
      </c>
      <c r="S2526" s="14">
        <f t="shared" si="236"/>
        <v>42403.080497685187</v>
      </c>
      <c r="T2526" s="14">
        <f t="shared" si="237"/>
        <v>42433.080497685187</v>
      </c>
      <c r="U2526">
        <f t="shared" si="238"/>
        <v>30</v>
      </c>
      <c r="V2526">
        <f t="shared" si="239"/>
        <v>2016</v>
      </c>
    </row>
    <row r="2527" spans="1:22" ht="60" x14ac:dyDescent="0.25">
      <c r="A2527">
        <v>3982</v>
      </c>
      <c r="B2527" s="3" t="s">
        <v>3978</v>
      </c>
      <c r="C2527" s="3" t="s">
        <v>8088</v>
      </c>
      <c r="D2527" s="6">
        <v>850</v>
      </c>
      <c r="E2527" s="8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>
        <f t="shared" si="234"/>
        <v>20</v>
      </c>
      <c r="P2527">
        <f t="shared" si="235"/>
        <v>34</v>
      </c>
      <c r="Q2527" t="s">
        <v>8315</v>
      </c>
      <c r="R2527" t="s">
        <v>8316</v>
      </c>
      <c r="S2527" s="14">
        <f t="shared" si="236"/>
        <v>42132.809953703705</v>
      </c>
      <c r="T2527" s="14">
        <f t="shared" si="237"/>
        <v>42192.809953703705</v>
      </c>
      <c r="U2527">
        <f t="shared" si="238"/>
        <v>60</v>
      </c>
      <c r="V2527">
        <f t="shared" si="239"/>
        <v>2015</v>
      </c>
    </row>
    <row r="2528" spans="1:22" ht="60" x14ac:dyDescent="0.25">
      <c r="A2528">
        <v>3632</v>
      </c>
      <c r="B2528" s="3" t="s">
        <v>3630</v>
      </c>
      <c r="C2528" s="3" t="s">
        <v>7742</v>
      </c>
      <c r="D2528" s="6">
        <v>500</v>
      </c>
      <c r="E2528" s="8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>
        <f t="shared" si="234"/>
        <v>20</v>
      </c>
      <c r="P2528">
        <f t="shared" si="235"/>
        <v>100</v>
      </c>
      <c r="Q2528" t="s">
        <v>8315</v>
      </c>
      <c r="R2528" t="s">
        <v>8336</v>
      </c>
      <c r="S2528" s="14">
        <f t="shared" si="236"/>
        <v>41946.936909722222</v>
      </c>
      <c r="T2528" s="14">
        <f t="shared" si="237"/>
        <v>41966.936909722222</v>
      </c>
      <c r="U2528">
        <f t="shared" si="238"/>
        <v>20</v>
      </c>
      <c r="V2528">
        <f t="shared" si="239"/>
        <v>2014</v>
      </c>
    </row>
    <row r="2529" spans="1:22" ht="30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234"/>
        <v>20</v>
      </c>
      <c r="P2529">
        <f t="shared" si="235"/>
        <v>100</v>
      </c>
      <c r="Q2529" t="s">
        <v>8315</v>
      </c>
      <c r="R2529" t="s">
        <v>8316</v>
      </c>
      <c r="S2529" s="14">
        <f t="shared" si="236"/>
        <v>42125.644467592589</v>
      </c>
      <c r="T2529" s="14">
        <f t="shared" si="237"/>
        <v>42155.644467592589</v>
      </c>
      <c r="U2529">
        <f t="shared" si="238"/>
        <v>30</v>
      </c>
      <c r="V2529">
        <f t="shared" si="239"/>
        <v>2015</v>
      </c>
    </row>
    <row r="2530" spans="1:22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234"/>
        <v>19</v>
      </c>
      <c r="P2530">
        <f t="shared" si="235"/>
        <v>55.46</v>
      </c>
      <c r="Q2530" t="s">
        <v>8318</v>
      </c>
      <c r="R2530" t="s">
        <v>8345</v>
      </c>
      <c r="S2530" s="14">
        <f t="shared" si="236"/>
        <v>41465.500173611108</v>
      </c>
      <c r="T2530" s="14">
        <f t="shared" si="237"/>
        <v>41495.500173611108</v>
      </c>
      <c r="U2530">
        <f t="shared" si="238"/>
        <v>30</v>
      </c>
      <c r="V2530">
        <f t="shared" si="239"/>
        <v>2013</v>
      </c>
    </row>
    <row r="2531" spans="1:22" ht="60" x14ac:dyDescent="0.25">
      <c r="A2531">
        <v>2657</v>
      </c>
      <c r="B2531" s="3" t="s">
        <v>2657</v>
      </c>
      <c r="C2531" s="3" t="s">
        <v>6767</v>
      </c>
      <c r="D2531" s="6">
        <v>30000</v>
      </c>
      <c r="E2531" s="8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>
        <f t="shared" si="234"/>
        <v>19</v>
      </c>
      <c r="P2531">
        <f t="shared" si="235"/>
        <v>95.28</v>
      </c>
      <c r="Q2531" t="s">
        <v>8308</v>
      </c>
      <c r="R2531" t="s">
        <v>8317</v>
      </c>
      <c r="S2531" s="14">
        <f t="shared" si="236"/>
        <v>42551.928854166668</v>
      </c>
      <c r="T2531" s="14">
        <f t="shared" si="237"/>
        <v>42585.0625</v>
      </c>
      <c r="U2531">
        <f t="shared" si="238"/>
        <v>34</v>
      </c>
      <c r="V2531">
        <f t="shared" si="239"/>
        <v>2016</v>
      </c>
    </row>
    <row r="2532" spans="1:22" ht="60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234"/>
        <v>19</v>
      </c>
      <c r="P2532">
        <f t="shared" si="235"/>
        <v>358.88</v>
      </c>
      <c r="Q2532" t="s">
        <v>8326</v>
      </c>
      <c r="R2532" t="s">
        <v>8354</v>
      </c>
      <c r="S2532" s="14">
        <f t="shared" si="236"/>
        <v>42150.485439814816</v>
      </c>
      <c r="T2532" s="14">
        <f t="shared" si="237"/>
        <v>42181.166666666672</v>
      </c>
      <c r="U2532">
        <f t="shared" si="238"/>
        <v>31</v>
      </c>
      <c r="V2532">
        <f t="shared" si="239"/>
        <v>2015</v>
      </c>
    </row>
    <row r="2533" spans="1:22" ht="60" x14ac:dyDescent="0.25">
      <c r="A2533">
        <v>2883</v>
      </c>
      <c r="B2533" s="3" t="s">
        <v>2883</v>
      </c>
      <c r="C2533" s="3" t="s">
        <v>6993</v>
      </c>
      <c r="D2533" s="6">
        <v>10000</v>
      </c>
      <c r="E2533" s="8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8269</v>
      </c>
      <c r="O2533">
        <f t="shared" si="234"/>
        <v>19</v>
      </c>
      <c r="P2533">
        <f t="shared" si="235"/>
        <v>381.6</v>
      </c>
      <c r="Q2533" t="s">
        <v>8315</v>
      </c>
      <c r="R2533" t="s">
        <v>8316</v>
      </c>
      <c r="S2533" s="14">
        <f t="shared" si="236"/>
        <v>42370.90320601852</v>
      </c>
      <c r="T2533" s="14">
        <f t="shared" si="237"/>
        <v>42406.207638888889</v>
      </c>
      <c r="U2533">
        <f t="shared" si="238"/>
        <v>36</v>
      </c>
      <c r="V2533">
        <f t="shared" si="239"/>
        <v>2016</v>
      </c>
    </row>
    <row r="2534" spans="1:22" ht="60" x14ac:dyDescent="0.25">
      <c r="A2534">
        <v>665</v>
      </c>
      <c r="B2534" s="3" t="s">
        <v>666</v>
      </c>
      <c r="C2534" s="3" t="s">
        <v>4775</v>
      </c>
      <c r="D2534" s="6">
        <v>10000</v>
      </c>
      <c r="E2534" s="8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8271</v>
      </c>
      <c r="O2534">
        <f t="shared" si="234"/>
        <v>19</v>
      </c>
      <c r="P2534">
        <f t="shared" si="235"/>
        <v>155.33000000000001</v>
      </c>
      <c r="Q2534" t="s">
        <v>8308</v>
      </c>
      <c r="R2534" t="s">
        <v>8314</v>
      </c>
      <c r="S2534" s="14">
        <f t="shared" si="236"/>
        <v>42688.711354166662</v>
      </c>
      <c r="T2534" s="14">
        <f t="shared" si="237"/>
        <v>42748.711354166662</v>
      </c>
      <c r="U2534">
        <f t="shared" si="238"/>
        <v>60</v>
      </c>
      <c r="V2534">
        <f t="shared" si="239"/>
        <v>2016</v>
      </c>
    </row>
    <row r="2535" spans="1:22" ht="60" x14ac:dyDescent="0.25">
      <c r="A2535">
        <v>2515</v>
      </c>
      <c r="B2535" s="3" t="s">
        <v>2515</v>
      </c>
      <c r="C2535" s="3" t="s">
        <v>6625</v>
      </c>
      <c r="D2535" s="6">
        <v>5000</v>
      </c>
      <c r="E2535" s="8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8297</v>
      </c>
      <c r="O2535">
        <f t="shared" si="234"/>
        <v>19</v>
      </c>
      <c r="P2535">
        <f t="shared" si="235"/>
        <v>77.5</v>
      </c>
      <c r="Q2535" t="s">
        <v>8326</v>
      </c>
      <c r="R2535" t="s">
        <v>8357</v>
      </c>
      <c r="S2535" s="14">
        <f t="shared" si="236"/>
        <v>42027.839733796296</v>
      </c>
      <c r="T2535" s="14">
        <f t="shared" si="237"/>
        <v>42057.839733796296</v>
      </c>
      <c r="U2535">
        <f t="shared" si="238"/>
        <v>30</v>
      </c>
      <c r="V2535">
        <f t="shared" si="239"/>
        <v>2015</v>
      </c>
    </row>
    <row r="2536" spans="1:22" ht="60" x14ac:dyDescent="0.25">
      <c r="A2536">
        <v>4064</v>
      </c>
      <c r="B2536" s="3" t="s">
        <v>4060</v>
      </c>
      <c r="C2536" s="3" t="s">
        <v>8168</v>
      </c>
      <c r="D2536" s="6">
        <v>2000</v>
      </c>
      <c r="E2536" s="8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8269</v>
      </c>
      <c r="O2536">
        <f t="shared" si="234"/>
        <v>19</v>
      </c>
      <c r="P2536">
        <f t="shared" si="235"/>
        <v>64.17</v>
      </c>
      <c r="Q2536" t="s">
        <v>8315</v>
      </c>
      <c r="R2536" t="s">
        <v>8316</v>
      </c>
      <c r="S2536" s="14">
        <f t="shared" si="236"/>
        <v>42093.588263888887</v>
      </c>
      <c r="T2536" s="14">
        <f t="shared" si="237"/>
        <v>42123.588263888887</v>
      </c>
      <c r="U2536">
        <f t="shared" si="238"/>
        <v>30</v>
      </c>
      <c r="V2536">
        <f t="shared" si="239"/>
        <v>2015</v>
      </c>
    </row>
    <row r="2537" spans="1:22" ht="45" x14ac:dyDescent="0.25">
      <c r="A2537">
        <v>2753</v>
      </c>
      <c r="B2537" s="3" t="s">
        <v>2753</v>
      </c>
      <c r="C2537" s="3" t="s">
        <v>6863</v>
      </c>
      <c r="D2537" s="6">
        <v>2000</v>
      </c>
      <c r="E2537" s="8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8302</v>
      </c>
      <c r="O2537">
        <f t="shared" si="234"/>
        <v>19</v>
      </c>
      <c r="P2537">
        <f t="shared" si="235"/>
        <v>47.5</v>
      </c>
      <c r="Q2537" t="s">
        <v>8321</v>
      </c>
      <c r="R2537" t="s">
        <v>8349</v>
      </c>
      <c r="S2537" s="14">
        <f t="shared" si="236"/>
        <v>41117.900729166664</v>
      </c>
      <c r="T2537" s="14">
        <f t="shared" si="237"/>
        <v>41147.900729166664</v>
      </c>
      <c r="U2537">
        <f t="shared" si="238"/>
        <v>30</v>
      </c>
      <c r="V2537">
        <f t="shared" si="239"/>
        <v>2012</v>
      </c>
    </row>
    <row r="2538" spans="1:22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234"/>
        <v>18</v>
      </c>
      <c r="P2538">
        <f t="shared" si="235"/>
        <v>115.99</v>
      </c>
      <c r="Q2538" t="s">
        <v>8318</v>
      </c>
      <c r="R2538" t="s">
        <v>8347</v>
      </c>
      <c r="S2538" s="14">
        <f t="shared" si="236"/>
        <v>42429.326678240745</v>
      </c>
      <c r="T2538" s="14">
        <f t="shared" si="237"/>
        <v>42461.290972222225</v>
      </c>
      <c r="U2538">
        <f t="shared" si="238"/>
        <v>32</v>
      </c>
      <c r="V2538">
        <f t="shared" si="239"/>
        <v>2016</v>
      </c>
    </row>
    <row r="2539" spans="1:22" ht="45" x14ac:dyDescent="0.25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234"/>
        <v>18</v>
      </c>
      <c r="P2539">
        <f t="shared" si="235"/>
        <v>43.98</v>
      </c>
      <c r="Q2539" t="s">
        <v>8308</v>
      </c>
      <c r="R2539" t="s">
        <v>8314</v>
      </c>
      <c r="S2539" s="14">
        <f t="shared" si="236"/>
        <v>42422.254328703704</v>
      </c>
      <c r="T2539" s="14">
        <f t="shared" si="237"/>
        <v>42482.21266203704</v>
      </c>
      <c r="U2539">
        <f t="shared" si="238"/>
        <v>60</v>
      </c>
      <c r="V2539">
        <f t="shared" si="239"/>
        <v>2016</v>
      </c>
    </row>
    <row r="2540" spans="1:22" ht="45" x14ac:dyDescent="0.25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234"/>
        <v>18</v>
      </c>
      <c r="P2540">
        <f t="shared" si="235"/>
        <v>126.48</v>
      </c>
      <c r="Q2540" t="s">
        <v>8308</v>
      </c>
      <c r="R2540" t="s">
        <v>8335</v>
      </c>
      <c r="S2540" s="14">
        <f t="shared" si="236"/>
        <v>41793.029432870368</v>
      </c>
      <c r="T2540" s="14">
        <f t="shared" si="237"/>
        <v>41823.029432870368</v>
      </c>
      <c r="U2540">
        <f t="shared" si="238"/>
        <v>30</v>
      </c>
      <c r="V2540">
        <f t="shared" si="239"/>
        <v>2014</v>
      </c>
    </row>
    <row r="2541" spans="1:22" ht="60" x14ac:dyDescent="0.25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234"/>
        <v>18</v>
      </c>
      <c r="P2541">
        <f t="shared" si="235"/>
        <v>122</v>
      </c>
      <c r="Q2541" t="s">
        <v>8310</v>
      </c>
      <c r="R2541" t="s">
        <v>8346</v>
      </c>
      <c r="S2541" s="14">
        <f t="shared" si="236"/>
        <v>40795.713344907403</v>
      </c>
      <c r="T2541" s="14">
        <f t="shared" si="237"/>
        <v>40825.713344907403</v>
      </c>
      <c r="U2541">
        <f t="shared" si="238"/>
        <v>30</v>
      </c>
      <c r="V2541">
        <f t="shared" si="239"/>
        <v>2011</v>
      </c>
    </row>
    <row r="2542" spans="1:22" ht="60" x14ac:dyDescent="0.25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234"/>
        <v>18</v>
      </c>
      <c r="P2542">
        <f t="shared" si="235"/>
        <v>32.979999999999997</v>
      </c>
      <c r="Q2542" t="s">
        <v>8315</v>
      </c>
      <c r="R2542" t="s">
        <v>8316</v>
      </c>
      <c r="S2542" s="14">
        <f t="shared" si="236"/>
        <v>42436.509108796294</v>
      </c>
      <c r="T2542" s="14">
        <f t="shared" si="237"/>
        <v>42471.467442129629</v>
      </c>
      <c r="U2542">
        <f t="shared" si="238"/>
        <v>35</v>
      </c>
      <c r="V2542">
        <f t="shared" si="239"/>
        <v>2016</v>
      </c>
    </row>
    <row r="2543" spans="1:22" ht="60" x14ac:dyDescent="0.25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234"/>
        <v>18</v>
      </c>
      <c r="P2543">
        <f t="shared" si="235"/>
        <v>52.92</v>
      </c>
      <c r="Q2543" t="s">
        <v>8312</v>
      </c>
      <c r="R2543" t="s">
        <v>8344</v>
      </c>
      <c r="S2543" s="14">
        <f t="shared" si="236"/>
        <v>41570.482789351852</v>
      </c>
      <c r="T2543" s="14">
        <f t="shared" si="237"/>
        <v>41600.524456018517</v>
      </c>
      <c r="U2543">
        <f t="shared" si="238"/>
        <v>31</v>
      </c>
      <c r="V2543">
        <f t="shared" si="239"/>
        <v>2013</v>
      </c>
    </row>
    <row r="2544" spans="1:22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234"/>
        <v>18</v>
      </c>
      <c r="P2544">
        <f t="shared" si="235"/>
        <v>74.209999999999994</v>
      </c>
      <c r="Q2544" t="s">
        <v>8310</v>
      </c>
      <c r="R2544" t="s">
        <v>8346</v>
      </c>
      <c r="S2544" s="14">
        <f t="shared" si="236"/>
        <v>41885.51798611111</v>
      </c>
      <c r="T2544" s="14">
        <f t="shared" si="237"/>
        <v>41916.145833333336</v>
      </c>
      <c r="U2544">
        <f t="shared" si="238"/>
        <v>31</v>
      </c>
      <c r="V2544">
        <f t="shared" si="239"/>
        <v>2014</v>
      </c>
    </row>
    <row r="2545" spans="1:22" ht="60" x14ac:dyDescent="0.25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234"/>
        <v>18</v>
      </c>
      <c r="P2545">
        <f t="shared" si="235"/>
        <v>81.540000000000006</v>
      </c>
      <c r="Q2545" t="s">
        <v>8315</v>
      </c>
      <c r="R2545" t="s">
        <v>8316</v>
      </c>
      <c r="S2545" s="14">
        <f t="shared" si="236"/>
        <v>41833.660995370366</v>
      </c>
      <c r="T2545" s="14">
        <f t="shared" si="237"/>
        <v>41863.660995370366</v>
      </c>
      <c r="U2545">
        <f t="shared" si="238"/>
        <v>30</v>
      </c>
      <c r="V2545">
        <f t="shared" si="239"/>
        <v>2014</v>
      </c>
    </row>
    <row r="2546" spans="1:22" ht="60" x14ac:dyDescent="0.25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234"/>
        <v>18</v>
      </c>
      <c r="P2546">
        <f t="shared" si="235"/>
        <v>41.95</v>
      </c>
      <c r="Q2546" t="s">
        <v>8315</v>
      </c>
      <c r="R2546" t="s">
        <v>8316</v>
      </c>
      <c r="S2546" s="14">
        <f t="shared" si="236"/>
        <v>41779.648506944446</v>
      </c>
      <c r="T2546" s="14">
        <f t="shared" si="237"/>
        <v>41809.648506944446</v>
      </c>
      <c r="U2546">
        <f t="shared" si="238"/>
        <v>30</v>
      </c>
      <c r="V2546">
        <f t="shared" si="239"/>
        <v>2014</v>
      </c>
    </row>
    <row r="2547" spans="1:22" ht="45" x14ac:dyDescent="0.25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234"/>
        <v>18</v>
      </c>
      <c r="P2547">
        <f t="shared" si="235"/>
        <v>88.89</v>
      </c>
      <c r="Q2547" t="s">
        <v>8321</v>
      </c>
      <c r="R2547" t="s">
        <v>8356</v>
      </c>
      <c r="S2547" s="14">
        <f t="shared" si="236"/>
        <v>42192.675821759258</v>
      </c>
      <c r="T2547" s="14">
        <f t="shared" si="237"/>
        <v>42232.675821759258</v>
      </c>
      <c r="U2547">
        <f t="shared" si="238"/>
        <v>40</v>
      </c>
      <c r="V2547">
        <f t="shared" si="239"/>
        <v>2015</v>
      </c>
    </row>
    <row r="2548" spans="1:22" ht="45" x14ac:dyDescent="0.25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234"/>
        <v>18</v>
      </c>
      <c r="P2548">
        <f t="shared" si="235"/>
        <v>58.18</v>
      </c>
      <c r="Q2548" t="s">
        <v>8312</v>
      </c>
      <c r="R2548" t="s">
        <v>8344</v>
      </c>
      <c r="S2548" s="14">
        <f t="shared" si="236"/>
        <v>42025.637939814813</v>
      </c>
      <c r="T2548" s="14">
        <f t="shared" si="237"/>
        <v>42063.631944444445</v>
      </c>
      <c r="U2548">
        <f t="shared" si="238"/>
        <v>38</v>
      </c>
      <c r="V2548">
        <f t="shared" si="239"/>
        <v>2015</v>
      </c>
    </row>
    <row r="2549" spans="1:22" ht="45" x14ac:dyDescent="0.25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234"/>
        <v>18</v>
      </c>
      <c r="P2549">
        <f t="shared" si="235"/>
        <v>36.590000000000003</v>
      </c>
      <c r="Q2549" t="s">
        <v>8315</v>
      </c>
      <c r="R2549" t="s">
        <v>8316</v>
      </c>
      <c r="S2549" s="14">
        <f t="shared" si="236"/>
        <v>42606.056863425925</v>
      </c>
      <c r="T2549" s="14">
        <f t="shared" si="237"/>
        <v>42620.056863425925</v>
      </c>
      <c r="U2549">
        <f t="shared" si="238"/>
        <v>14</v>
      </c>
      <c r="V2549">
        <f t="shared" si="239"/>
        <v>2016</v>
      </c>
    </row>
    <row r="2550" spans="1:22" ht="60" x14ac:dyDescent="0.25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234"/>
        <v>18</v>
      </c>
      <c r="P2550">
        <f t="shared" si="235"/>
        <v>64.290000000000006</v>
      </c>
      <c r="Q2550" t="s">
        <v>8315</v>
      </c>
      <c r="R2550" t="s">
        <v>8316</v>
      </c>
      <c r="S2550" s="14">
        <f t="shared" si="236"/>
        <v>41795.598923611113</v>
      </c>
      <c r="T2550" s="14">
        <f t="shared" si="237"/>
        <v>41825.598923611113</v>
      </c>
      <c r="U2550">
        <f t="shared" si="238"/>
        <v>30</v>
      </c>
      <c r="V2550">
        <f t="shared" si="239"/>
        <v>2014</v>
      </c>
    </row>
    <row r="2551" spans="1:22" ht="60" x14ac:dyDescent="0.25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234"/>
        <v>18</v>
      </c>
      <c r="P2551">
        <f t="shared" si="235"/>
        <v>44</v>
      </c>
      <c r="Q2551" t="s">
        <v>8315</v>
      </c>
      <c r="R2551" t="s">
        <v>8316</v>
      </c>
      <c r="S2551" s="14">
        <f t="shared" si="236"/>
        <v>41982.87364583333</v>
      </c>
      <c r="T2551" s="14">
        <f t="shared" si="237"/>
        <v>42012.87364583333</v>
      </c>
      <c r="U2551">
        <f t="shared" si="238"/>
        <v>30</v>
      </c>
      <c r="V2551">
        <f t="shared" si="239"/>
        <v>2014</v>
      </c>
    </row>
    <row r="2552" spans="1:22" ht="60" x14ac:dyDescent="0.25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234"/>
        <v>18</v>
      </c>
      <c r="P2552">
        <f t="shared" si="235"/>
        <v>25.57</v>
      </c>
      <c r="Q2552" t="s">
        <v>8315</v>
      </c>
      <c r="R2552" t="s">
        <v>8316</v>
      </c>
      <c r="S2552" s="14">
        <f t="shared" si="236"/>
        <v>41833.089756944442</v>
      </c>
      <c r="T2552" s="14">
        <f t="shared" si="237"/>
        <v>41863.079143518517</v>
      </c>
      <c r="U2552">
        <f t="shared" si="238"/>
        <v>30</v>
      </c>
      <c r="V2552">
        <f t="shared" si="239"/>
        <v>2014</v>
      </c>
    </row>
    <row r="2553" spans="1:22" ht="45" x14ac:dyDescent="0.25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234"/>
        <v>18</v>
      </c>
      <c r="P2553">
        <f t="shared" si="235"/>
        <v>45</v>
      </c>
      <c r="Q2553" t="s">
        <v>8315</v>
      </c>
      <c r="R2553" t="s">
        <v>8316</v>
      </c>
      <c r="S2553" s="14">
        <f t="shared" si="236"/>
        <v>41813.938715277778</v>
      </c>
      <c r="T2553" s="14">
        <f t="shared" si="237"/>
        <v>41835.916666666664</v>
      </c>
      <c r="U2553">
        <f t="shared" si="238"/>
        <v>22</v>
      </c>
      <c r="V2553">
        <f t="shared" si="239"/>
        <v>2014</v>
      </c>
    </row>
    <row r="2554" spans="1:22" ht="60" x14ac:dyDescent="0.25">
      <c r="A2554">
        <v>1238</v>
      </c>
      <c r="B2554" s="3" t="s">
        <v>1239</v>
      </c>
      <c r="C2554" s="3" t="s">
        <v>5348</v>
      </c>
      <c r="D2554" s="6">
        <v>1000</v>
      </c>
      <c r="E2554" s="8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8284</v>
      </c>
      <c r="O2554">
        <f t="shared" si="234"/>
        <v>18</v>
      </c>
      <c r="P2554">
        <f t="shared" si="235"/>
        <v>59.33</v>
      </c>
      <c r="Q2554" t="s">
        <v>8312</v>
      </c>
      <c r="R2554" t="s">
        <v>8350</v>
      </c>
      <c r="S2554" s="14">
        <f t="shared" si="236"/>
        <v>40731.61037037037</v>
      </c>
      <c r="T2554" s="14">
        <f t="shared" si="237"/>
        <v>40761.61037037037</v>
      </c>
      <c r="U2554">
        <f t="shared" si="238"/>
        <v>30</v>
      </c>
      <c r="V2554">
        <f t="shared" si="239"/>
        <v>2011</v>
      </c>
    </row>
    <row r="2555" spans="1:22" ht="60" x14ac:dyDescent="0.25">
      <c r="A2555">
        <v>472</v>
      </c>
      <c r="B2555" s="3" t="s">
        <v>473</v>
      </c>
      <c r="C2555" s="3" t="s">
        <v>4582</v>
      </c>
      <c r="D2555" s="6">
        <v>800</v>
      </c>
      <c r="E2555" s="8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8268</v>
      </c>
      <c r="O2555">
        <f t="shared" si="234"/>
        <v>18</v>
      </c>
      <c r="P2555">
        <f t="shared" si="235"/>
        <v>28.2</v>
      </c>
      <c r="Q2555" t="s">
        <v>8318</v>
      </c>
      <c r="R2555" t="s">
        <v>8345</v>
      </c>
      <c r="S2555" s="14">
        <f t="shared" si="236"/>
        <v>41844.922662037039</v>
      </c>
      <c r="T2555" s="14">
        <f t="shared" si="237"/>
        <v>41874.922662037039</v>
      </c>
      <c r="U2555">
        <f t="shared" si="238"/>
        <v>30</v>
      </c>
      <c r="V2555">
        <f t="shared" si="239"/>
        <v>2014</v>
      </c>
    </row>
    <row r="2556" spans="1:22" ht="60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234"/>
        <v>17</v>
      </c>
      <c r="P2556">
        <f t="shared" si="235"/>
        <v>111.41</v>
      </c>
      <c r="Q2556" t="s">
        <v>8308</v>
      </c>
      <c r="R2556" t="s">
        <v>8355</v>
      </c>
      <c r="S2556" s="14">
        <f t="shared" si="236"/>
        <v>42198.559479166666</v>
      </c>
      <c r="T2556" s="14">
        <f t="shared" si="237"/>
        <v>42231.556944444441</v>
      </c>
      <c r="U2556">
        <f t="shared" si="238"/>
        <v>33</v>
      </c>
      <c r="V2556">
        <f t="shared" si="239"/>
        <v>2015</v>
      </c>
    </row>
    <row r="2557" spans="1:22" ht="60" x14ac:dyDescent="0.25">
      <c r="A2557">
        <v>3890</v>
      </c>
      <c r="B2557" s="3" t="s">
        <v>3887</v>
      </c>
      <c r="C2557" s="3" t="s">
        <v>7998</v>
      </c>
      <c r="D2557" s="6">
        <v>15000</v>
      </c>
      <c r="E2557" s="8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8269</v>
      </c>
      <c r="O2557">
        <f t="shared" si="234"/>
        <v>17</v>
      </c>
      <c r="P2557">
        <f t="shared" si="235"/>
        <v>315.5</v>
      </c>
      <c r="Q2557" t="s">
        <v>8315</v>
      </c>
      <c r="R2557" t="s">
        <v>8316</v>
      </c>
      <c r="S2557" s="14">
        <f t="shared" si="236"/>
        <v>42171.758611111116</v>
      </c>
      <c r="T2557" s="14">
        <f t="shared" si="237"/>
        <v>42231.758611111116</v>
      </c>
      <c r="U2557">
        <f t="shared" si="238"/>
        <v>60</v>
      </c>
      <c r="V2557">
        <f t="shared" si="239"/>
        <v>2015</v>
      </c>
    </row>
    <row r="2558" spans="1:22" ht="60" x14ac:dyDescent="0.25">
      <c r="A2558">
        <v>3097</v>
      </c>
      <c r="B2558" s="3" t="s">
        <v>3097</v>
      </c>
      <c r="C2558" s="3" t="s">
        <v>7207</v>
      </c>
      <c r="D2558" s="6">
        <v>10000</v>
      </c>
      <c r="E2558" s="8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8301</v>
      </c>
      <c r="O2558">
        <f t="shared" si="234"/>
        <v>17</v>
      </c>
      <c r="P2558">
        <f t="shared" si="235"/>
        <v>40.83</v>
      </c>
      <c r="Q2558" t="s">
        <v>8315</v>
      </c>
      <c r="R2558" t="s">
        <v>8328</v>
      </c>
      <c r="S2558" s="14">
        <f t="shared" si="236"/>
        <v>42629.503483796296</v>
      </c>
      <c r="T2558" s="14">
        <f t="shared" si="237"/>
        <v>42650.583333333328</v>
      </c>
      <c r="U2558">
        <f t="shared" si="238"/>
        <v>22</v>
      </c>
      <c r="V2558">
        <f t="shared" si="239"/>
        <v>2016</v>
      </c>
    </row>
    <row r="2559" spans="1:22" ht="30" x14ac:dyDescent="0.25">
      <c r="A2559">
        <v>989</v>
      </c>
      <c r="B2559" s="3" t="s">
        <v>990</v>
      </c>
      <c r="C2559" s="3" t="s">
        <v>5099</v>
      </c>
      <c r="D2559" s="6">
        <v>10000</v>
      </c>
      <c r="E2559" s="8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8271</v>
      </c>
      <c r="O2559">
        <f t="shared" si="234"/>
        <v>17</v>
      </c>
      <c r="P2559">
        <f t="shared" si="235"/>
        <v>52.41</v>
      </c>
      <c r="Q2559" t="s">
        <v>8308</v>
      </c>
      <c r="R2559" t="s">
        <v>8314</v>
      </c>
      <c r="S2559" s="14">
        <f t="shared" si="236"/>
        <v>42611.933969907404</v>
      </c>
      <c r="T2559" s="14">
        <f t="shared" si="237"/>
        <v>42641.933969907404</v>
      </c>
      <c r="U2559">
        <f t="shared" si="238"/>
        <v>30</v>
      </c>
      <c r="V2559">
        <f t="shared" si="239"/>
        <v>2016</v>
      </c>
    </row>
    <row r="2560" spans="1:22" ht="45" x14ac:dyDescent="0.25">
      <c r="A2560">
        <v>940</v>
      </c>
      <c r="B2560" s="3" t="s">
        <v>941</v>
      </c>
      <c r="C2560" s="3" t="s">
        <v>5050</v>
      </c>
      <c r="D2560" s="6">
        <v>9000</v>
      </c>
      <c r="E2560" s="8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8271</v>
      </c>
      <c r="O2560">
        <f t="shared" si="234"/>
        <v>17</v>
      </c>
      <c r="P2560">
        <f t="shared" si="235"/>
        <v>110.29</v>
      </c>
      <c r="Q2560" t="s">
        <v>8308</v>
      </c>
      <c r="R2560" t="s">
        <v>8314</v>
      </c>
      <c r="S2560" s="14">
        <f t="shared" si="236"/>
        <v>42182.008402777778</v>
      </c>
      <c r="T2560" s="14">
        <f t="shared" si="237"/>
        <v>42227.008402777778</v>
      </c>
      <c r="U2560">
        <f t="shared" si="238"/>
        <v>45</v>
      </c>
      <c r="V2560">
        <f t="shared" si="239"/>
        <v>2015</v>
      </c>
    </row>
    <row r="2561" spans="1:22" ht="60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234"/>
        <v>17</v>
      </c>
      <c r="P2561">
        <f t="shared" si="235"/>
        <v>66.099999999999994</v>
      </c>
      <c r="Q2561" t="s">
        <v>8315</v>
      </c>
      <c r="R2561" t="s">
        <v>8328</v>
      </c>
      <c r="S2561" s="14">
        <f t="shared" si="236"/>
        <v>42464.958912037036</v>
      </c>
      <c r="T2561" s="14">
        <f t="shared" si="237"/>
        <v>42494.958912037036</v>
      </c>
      <c r="U2561">
        <f t="shared" si="238"/>
        <v>30</v>
      </c>
      <c r="V2561">
        <f t="shared" si="239"/>
        <v>2016</v>
      </c>
    </row>
    <row r="2562" spans="1:22" ht="45" x14ac:dyDescent="0.25">
      <c r="A2562">
        <v>3999</v>
      </c>
      <c r="B2562" s="3" t="s">
        <v>3995</v>
      </c>
      <c r="C2562" s="3" t="s">
        <v>8105</v>
      </c>
      <c r="D2562" s="6">
        <v>7000</v>
      </c>
      <c r="E2562" s="8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>
        <f t="shared" ref="O2562:O2625" si="240">ROUND(E2562/D2562*100,0)</f>
        <v>17</v>
      </c>
      <c r="P2562">
        <f t="shared" si="235"/>
        <v>82.57</v>
      </c>
      <c r="Q2562" t="s">
        <v>8315</v>
      </c>
      <c r="R2562" t="s">
        <v>8316</v>
      </c>
      <c r="S2562" s="14">
        <f t="shared" si="236"/>
        <v>41842.828680555554</v>
      </c>
      <c r="T2562" s="14">
        <f t="shared" si="237"/>
        <v>41882.827650462961</v>
      </c>
      <c r="U2562">
        <f t="shared" si="238"/>
        <v>40</v>
      </c>
      <c r="V2562">
        <f t="shared" si="239"/>
        <v>2014</v>
      </c>
    </row>
    <row r="2563" spans="1:22" ht="60" x14ac:dyDescent="0.25">
      <c r="A2563">
        <v>1990</v>
      </c>
      <c r="B2563" s="3" t="s">
        <v>1991</v>
      </c>
      <c r="C2563" s="3" t="s">
        <v>6100</v>
      </c>
      <c r="D2563" s="6">
        <v>3000</v>
      </c>
      <c r="E2563" s="8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8294</v>
      </c>
      <c r="O2563">
        <f t="shared" si="240"/>
        <v>17</v>
      </c>
      <c r="P2563">
        <f t="shared" ref="P2563:P2626" si="241">IFERROR(ROUND(E2563/L2563,2),0)</f>
        <v>101.8</v>
      </c>
      <c r="Q2563" t="s">
        <v>8323</v>
      </c>
      <c r="R2563" t="s">
        <v>8352</v>
      </c>
      <c r="S2563" s="14">
        <f t="shared" ref="S2563:S2626" si="242">+(((J2563/60)/60)/24)+DATE(1970,1,1)</f>
        <v>42398.195972222224</v>
      </c>
      <c r="T2563" s="14">
        <f t="shared" ref="T2563:T2626" si="243">+(((I2563/60)/60)/24)+DATE(1970,1,1)</f>
        <v>42413.195972222224</v>
      </c>
      <c r="U2563">
        <f t="shared" ref="U2563:U2626" si="244">CEILING(T2563-S2563,1)</f>
        <v>15</v>
      </c>
      <c r="V2563">
        <f t="shared" ref="V2563:V2626" si="245">YEAR(S2563)</f>
        <v>2016</v>
      </c>
    </row>
    <row r="2564" spans="1:22" ht="45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240"/>
        <v>17</v>
      </c>
      <c r="P2564">
        <f t="shared" si="241"/>
        <v>29.24</v>
      </c>
      <c r="Q2564" t="s">
        <v>8315</v>
      </c>
      <c r="R2564" t="s">
        <v>8316</v>
      </c>
      <c r="S2564" s="14">
        <f t="shared" si="242"/>
        <v>41950.26694444444</v>
      </c>
      <c r="T2564" s="14">
        <f t="shared" si="243"/>
        <v>41963.669444444444</v>
      </c>
      <c r="U2564">
        <f t="shared" si="244"/>
        <v>14</v>
      </c>
      <c r="V2564">
        <f t="shared" si="245"/>
        <v>2014</v>
      </c>
    </row>
    <row r="2565" spans="1:22" ht="45" x14ac:dyDescent="0.25">
      <c r="A2565">
        <v>2403</v>
      </c>
      <c r="B2565" s="3" t="s">
        <v>2404</v>
      </c>
      <c r="C2565" s="3" t="s">
        <v>6513</v>
      </c>
      <c r="D2565" s="6">
        <v>1200</v>
      </c>
      <c r="E2565" s="8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8282</v>
      </c>
      <c r="O2565">
        <f t="shared" si="240"/>
        <v>17</v>
      </c>
      <c r="P2565">
        <f t="shared" si="241"/>
        <v>16.829999999999998</v>
      </c>
      <c r="Q2565" t="s">
        <v>8326</v>
      </c>
      <c r="R2565" t="s">
        <v>8354</v>
      </c>
      <c r="S2565" s="14">
        <f t="shared" si="242"/>
        <v>42399.882615740738</v>
      </c>
      <c r="T2565" s="14">
        <f t="shared" si="243"/>
        <v>42459.840949074074</v>
      </c>
      <c r="U2565">
        <f t="shared" si="244"/>
        <v>60</v>
      </c>
      <c r="V2565">
        <f t="shared" si="245"/>
        <v>2016</v>
      </c>
    </row>
    <row r="2566" spans="1:22" ht="45" x14ac:dyDescent="0.25">
      <c r="A2566">
        <v>4070</v>
      </c>
      <c r="B2566" s="3" t="s">
        <v>4066</v>
      </c>
      <c r="C2566" s="3" t="s">
        <v>8173</v>
      </c>
      <c r="D2566" s="6">
        <v>1000</v>
      </c>
      <c r="E2566" s="8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>
        <f t="shared" si="240"/>
        <v>17</v>
      </c>
      <c r="P2566">
        <f t="shared" si="241"/>
        <v>27.5</v>
      </c>
      <c r="Q2566" t="s">
        <v>8315</v>
      </c>
      <c r="R2566" t="s">
        <v>8316</v>
      </c>
      <c r="S2566" s="14">
        <f t="shared" si="242"/>
        <v>42031.666898148149</v>
      </c>
      <c r="T2566" s="14">
        <f t="shared" si="243"/>
        <v>42064.125</v>
      </c>
      <c r="U2566">
        <f t="shared" si="244"/>
        <v>33</v>
      </c>
      <c r="V2566">
        <f t="shared" si="245"/>
        <v>2015</v>
      </c>
    </row>
    <row r="2567" spans="1:22" ht="60" x14ac:dyDescent="0.25">
      <c r="A2567">
        <v>4020</v>
      </c>
      <c r="B2567" s="3" t="s">
        <v>4016</v>
      </c>
      <c r="C2567" s="3" t="s">
        <v>8125</v>
      </c>
      <c r="D2567" s="6">
        <v>600</v>
      </c>
      <c r="E2567" s="8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>
        <f t="shared" si="240"/>
        <v>17</v>
      </c>
      <c r="P2567">
        <f t="shared" si="241"/>
        <v>33.33</v>
      </c>
      <c r="Q2567" t="s">
        <v>8315</v>
      </c>
      <c r="R2567" t="s">
        <v>8316</v>
      </c>
      <c r="S2567" s="14">
        <f t="shared" si="242"/>
        <v>42057.190960648149</v>
      </c>
      <c r="T2567" s="14">
        <f t="shared" si="243"/>
        <v>42087.149293981478</v>
      </c>
      <c r="U2567">
        <f t="shared" si="244"/>
        <v>30</v>
      </c>
      <c r="V2567">
        <f t="shared" si="245"/>
        <v>2015</v>
      </c>
    </row>
    <row r="2568" spans="1:22" ht="45" x14ac:dyDescent="0.25">
      <c r="A2568">
        <v>1003</v>
      </c>
      <c r="B2568" s="3" t="s">
        <v>1004</v>
      </c>
      <c r="C2568" s="3" t="s">
        <v>5113</v>
      </c>
      <c r="D2568" s="6">
        <v>20000</v>
      </c>
      <c r="E2568" s="8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>
        <f t="shared" si="240"/>
        <v>16</v>
      </c>
      <c r="P2568">
        <f t="shared" si="241"/>
        <v>214.07</v>
      </c>
      <c r="Q2568" t="s">
        <v>8308</v>
      </c>
      <c r="R2568" t="s">
        <v>8314</v>
      </c>
      <c r="S2568" s="14">
        <f t="shared" si="242"/>
        <v>42780.709039351852</v>
      </c>
      <c r="T2568" s="14">
        <f t="shared" si="243"/>
        <v>42810.667372685188</v>
      </c>
      <c r="U2568">
        <f t="shared" si="244"/>
        <v>30</v>
      </c>
      <c r="V2568">
        <f t="shared" si="245"/>
        <v>2017</v>
      </c>
    </row>
    <row r="2569" spans="1:22" ht="45" x14ac:dyDescent="0.25">
      <c r="A2569">
        <v>1310</v>
      </c>
      <c r="B2569" s="3" t="s">
        <v>1311</v>
      </c>
      <c r="C2569" s="3" t="s">
        <v>5420</v>
      </c>
      <c r="D2569" s="6">
        <v>20000</v>
      </c>
      <c r="E2569" s="8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8271</v>
      </c>
      <c r="O2569">
        <f t="shared" si="240"/>
        <v>16</v>
      </c>
      <c r="P2569">
        <f t="shared" si="241"/>
        <v>129.16999999999999</v>
      </c>
      <c r="Q2569" t="s">
        <v>8308</v>
      </c>
      <c r="R2569" t="s">
        <v>8314</v>
      </c>
      <c r="S2569" s="14">
        <f t="shared" si="242"/>
        <v>42556.667245370365</v>
      </c>
      <c r="T2569" s="14">
        <f t="shared" si="243"/>
        <v>42601.667245370365</v>
      </c>
      <c r="U2569">
        <f t="shared" si="244"/>
        <v>45</v>
      </c>
      <c r="V2569">
        <f t="shared" si="245"/>
        <v>2016</v>
      </c>
    </row>
    <row r="2570" spans="1:22" ht="60" x14ac:dyDescent="0.25">
      <c r="A2570">
        <v>3848</v>
      </c>
      <c r="B2570" s="3" t="s">
        <v>3845</v>
      </c>
      <c r="C2570" s="3" t="s">
        <v>7957</v>
      </c>
      <c r="D2570" s="6">
        <v>13000</v>
      </c>
      <c r="E2570" s="8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8269</v>
      </c>
      <c r="O2570">
        <f t="shared" si="240"/>
        <v>16</v>
      </c>
      <c r="P2570">
        <f t="shared" si="241"/>
        <v>49.51</v>
      </c>
      <c r="Q2570" t="s">
        <v>8315</v>
      </c>
      <c r="R2570" t="s">
        <v>8316</v>
      </c>
      <c r="S2570" s="14">
        <f t="shared" si="242"/>
        <v>42265.817002314812</v>
      </c>
      <c r="T2570" s="14">
        <f t="shared" si="243"/>
        <v>42295.817002314812</v>
      </c>
      <c r="U2570">
        <f t="shared" si="244"/>
        <v>30</v>
      </c>
      <c r="V2570">
        <f t="shared" si="245"/>
        <v>2015</v>
      </c>
    </row>
    <row r="2571" spans="1:22" ht="30" x14ac:dyDescent="0.25">
      <c r="A2571">
        <v>3854</v>
      </c>
      <c r="B2571" s="3" t="s">
        <v>3851</v>
      </c>
      <c r="C2571" s="3" t="s">
        <v>7963</v>
      </c>
      <c r="D2571" s="6">
        <v>11000</v>
      </c>
      <c r="E2571" s="8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>
        <f t="shared" si="240"/>
        <v>16</v>
      </c>
      <c r="P2571">
        <f t="shared" si="241"/>
        <v>89.4</v>
      </c>
      <c r="Q2571" t="s">
        <v>8315</v>
      </c>
      <c r="R2571" t="s">
        <v>8316</v>
      </c>
      <c r="S2571" s="14">
        <f t="shared" si="242"/>
        <v>42103.884930555556</v>
      </c>
      <c r="T2571" s="14">
        <f t="shared" si="243"/>
        <v>42133.884930555556</v>
      </c>
      <c r="U2571">
        <f t="shared" si="244"/>
        <v>30</v>
      </c>
      <c r="V2571">
        <f t="shared" si="245"/>
        <v>2015</v>
      </c>
    </row>
    <row r="2572" spans="1:22" ht="45" x14ac:dyDescent="0.25">
      <c r="A2572">
        <v>3847</v>
      </c>
      <c r="B2572" s="3" t="s">
        <v>3844</v>
      </c>
      <c r="C2572" s="3" t="s">
        <v>7956</v>
      </c>
      <c r="D2572" s="6">
        <v>10500</v>
      </c>
      <c r="E2572" s="8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8269</v>
      </c>
      <c r="O2572">
        <f t="shared" si="240"/>
        <v>16</v>
      </c>
      <c r="P2572">
        <f t="shared" si="241"/>
        <v>188.56</v>
      </c>
      <c r="Q2572" t="s">
        <v>8315</v>
      </c>
      <c r="R2572" t="s">
        <v>8316</v>
      </c>
      <c r="S2572" s="14">
        <f t="shared" si="242"/>
        <v>42159.224432870367</v>
      </c>
      <c r="T2572" s="14">
        <f t="shared" si="243"/>
        <v>42204.224432870367</v>
      </c>
      <c r="U2572">
        <f t="shared" si="244"/>
        <v>45</v>
      </c>
      <c r="V2572">
        <f t="shared" si="245"/>
        <v>2015</v>
      </c>
    </row>
    <row r="2573" spans="1:22" ht="60" x14ac:dyDescent="0.25">
      <c r="A2573">
        <v>3949</v>
      </c>
      <c r="B2573" s="3" t="s">
        <v>3946</v>
      </c>
      <c r="C2573" s="3" t="s">
        <v>8057</v>
      </c>
      <c r="D2573" s="6">
        <v>10000</v>
      </c>
      <c r="E2573" s="8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8269</v>
      </c>
      <c r="O2573">
        <f t="shared" si="240"/>
        <v>16</v>
      </c>
      <c r="P2573">
        <f t="shared" si="241"/>
        <v>49.28</v>
      </c>
      <c r="Q2573" t="s">
        <v>8315</v>
      </c>
      <c r="R2573" t="s">
        <v>8316</v>
      </c>
      <c r="S2573" s="14">
        <f t="shared" si="242"/>
        <v>42016.120613425926</v>
      </c>
      <c r="T2573" s="14">
        <f t="shared" si="243"/>
        <v>42046.120613425926</v>
      </c>
      <c r="U2573">
        <f t="shared" si="244"/>
        <v>30</v>
      </c>
      <c r="V2573">
        <f t="shared" si="245"/>
        <v>2015</v>
      </c>
    </row>
    <row r="2574" spans="1:22" ht="45" x14ac:dyDescent="0.25">
      <c r="A2574">
        <v>205</v>
      </c>
      <c r="B2574" s="3" t="s">
        <v>207</v>
      </c>
      <c r="C2574" s="3" t="s">
        <v>4315</v>
      </c>
      <c r="D2574" s="6">
        <v>8000</v>
      </c>
      <c r="E2574" s="8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8266</v>
      </c>
      <c r="O2574">
        <f t="shared" si="240"/>
        <v>16</v>
      </c>
      <c r="P2574">
        <f t="shared" si="241"/>
        <v>76.47</v>
      </c>
      <c r="Q2574" t="s">
        <v>8318</v>
      </c>
      <c r="R2574" t="s">
        <v>8347</v>
      </c>
      <c r="S2574" s="14">
        <f t="shared" si="242"/>
        <v>42248.632199074069</v>
      </c>
      <c r="T2574" s="14">
        <f t="shared" si="243"/>
        <v>42283.632199074069</v>
      </c>
      <c r="U2574">
        <f t="shared" si="244"/>
        <v>35</v>
      </c>
      <c r="V2574">
        <f t="shared" si="245"/>
        <v>2015</v>
      </c>
    </row>
    <row r="2575" spans="1:22" ht="60" x14ac:dyDescent="0.25">
      <c r="A2575">
        <v>3933</v>
      </c>
      <c r="B2575" s="3" t="s">
        <v>3930</v>
      </c>
      <c r="C2575" s="3" t="s">
        <v>8041</v>
      </c>
      <c r="D2575" s="6">
        <v>7000</v>
      </c>
      <c r="E2575" s="8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8269</v>
      </c>
      <c r="O2575">
        <f t="shared" si="240"/>
        <v>16</v>
      </c>
      <c r="P2575">
        <f t="shared" si="241"/>
        <v>91.83</v>
      </c>
      <c r="Q2575" t="s">
        <v>8315</v>
      </c>
      <c r="R2575" t="s">
        <v>8316</v>
      </c>
      <c r="S2575" s="14">
        <f t="shared" si="242"/>
        <v>42538.968310185184</v>
      </c>
      <c r="T2575" s="14">
        <f t="shared" si="243"/>
        <v>42568.029861111107</v>
      </c>
      <c r="U2575">
        <f t="shared" si="244"/>
        <v>30</v>
      </c>
      <c r="V2575">
        <f t="shared" si="245"/>
        <v>2016</v>
      </c>
    </row>
    <row r="2576" spans="1:22" ht="45" x14ac:dyDescent="0.25">
      <c r="A2576">
        <v>1772</v>
      </c>
      <c r="B2576" s="3" t="s">
        <v>1773</v>
      </c>
      <c r="C2576" s="3" t="s">
        <v>5882</v>
      </c>
      <c r="D2576" s="6">
        <v>5500</v>
      </c>
      <c r="E2576" s="8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8283</v>
      </c>
      <c r="O2576">
        <f t="shared" si="240"/>
        <v>16</v>
      </c>
      <c r="P2576">
        <f t="shared" si="241"/>
        <v>45.16</v>
      </c>
      <c r="Q2576" t="s">
        <v>8323</v>
      </c>
      <c r="R2576" t="s">
        <v>8324</v>
      </c>
      <c r="S2576" s="14">
        <f t="shared" si="242"/>
        <v>41766.718009259261</v>
      </c>
      <c r="T2576" s="14">
        <f t="shared" si="243"/>
        <v>41826.718009259261</v>
      </c>
      <c r="U2576">
        <f t="shared" si="244"/>
        <v>60</v>
      </c>
      <c r="V2576">
        <f t="shared" si="245"/>
        <v>2014</v>
      </c>
    </row>
    <row r="2577" spans="1:22" ht="45" x14ac:dyDescent="0.25">
      <c r="A2577">
        <v>3644</v>
      </c>
      <c r="B2577" s="3" t="s">
        <v>3642</v>
      </c>
      <c r="C2577" s="3" t="s">
        <v>7754</v>
      </c>
      <c r="D2577" s="6">
        <v>5000</v>
      </c>
      <c r="E2577" s="8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8303</v>
      </c>
      <c r="O2577">
        <f t="shared" si="240"/>
        <v>16</v>
      </c>
      <c r="P2577">
        <f t="shared" si="241"/>
        <v>68.42</v>
      </c>
      <c r="Q2577" t="s">
        <v>8315</v>
      </c>
      <c r="R2577" t="s">
        <v>8336</v>
      </c>
      <c r="S2577" s="14">
        <f t="shared" si="242"/>
        <v>42409.241747685184</v>
      </c>
      <c r="T2577" s="14">
        <f t="shared" si="243"/>
        <v>42437.207638888889</v>
      </c>
      <c r="U2577">
        <f t="shared" si="244"/>
        <v>28</v>
      </c>
      <c r="V2577">
        <f t="shared" si="245"/>
        <v>2016</v>
      </c>
    </row>
    <row r="2578" spans="1:22" ht="45" x14ac:dyDescent="0.25">
      <c r="A2578">
        <v>187</v>
      </c>
      <c r="B2578" s="3" t="s">
        <v>189</v>
      </c>
      <c r="C2578" s="3" t="s">
        <v>4297</v>
      </c>
      <c r="D2578" s="6">
        <v>5000</v>
      </c>
      <c r="E2578" s="8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8266</v>
      </c>
      <c r="O2578">
        <f t="shared" si="240"/>
        <v>16</v>
      </c>
      <c r="P2578">
        <f t="shared" si="241"/>
        <v>160</v>
      </c>
      <c r="Q2578" t="s">
        <v>8318</v>
      </c>
      <c r="R2578" t="s">
        <v>8347</v>
      </c>
      <c r="S2578" s="14">
        <f t="shared" si="242"/>
        <v>42182.234456018516</v>
      </c>
      <c r="T2578" s="14">
        <f t="shared" si="243"/>
        <v>42206.290972222225</v>
      </c>
      <c r="U2578">
        <f t="shared" si="244"/>
        <v>25</v>
      </c>
      <c r="V2578">
        <f t="shared" si="245"/>
        <v>2015</v>
      </c>
    </row>
    <row r="2579" spans="1:22" ht="60" x14ac:dyDescent="0.25">
      <c r="A2579">
        <v>3091</v>
      </c>
      <c r="B2579" s="3" t="s">
        <v>3091</v>
      </c>
      <c r="C2579" s="3" t="s">
        <v>7201</v>
      </c>
      <c r="D2579" s="6">
        <v>5000</v>
      </c>
      <c r="E2579" s="8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8301</v>
      </c>
      <c r="O2579">
        <f t="shared" si="240"/>
        <v>16</v>
      </c>
      <c r="P2579">
        <f t="shared" si="241"/>
        <v>88.44</v>
      </c>
      <c r="Q2579" t="s">
        <v>8315</v>
      </c>
      <c r="R2579" t="s">
        <v>8328</v>
      </c>
      <c r="S2579" s="14">
        <f t="shared" si="242"/>
        <v>42566.948414351849</v>
      </c>
      <c r="T2579" s="14">
        <f t="shared" si="243"/>
        <v>42596.948414351849</v>
      </c>
      <c r="U2579">
        <f t="shared" si="244"/>
        <v>30</v>
      </c>
      <c r="V2579">
        <f t="shared" si="245"/>
        <v>2016</v>
      </c>
    </row>
    <row r="2580" spans="1:22" ht="30" x14ac:dyDescent="0.25">
      <c r="A2580">
        <v>3131</v>
      </c>
      <c r="B2580" s="3" t="s">
        <v>3131</v>
      </c>
      <c r="C2580" s="3" t="s">
        <v>7241</v>
      </c>
      <c r="D2580" s="6">
        <v>4100</v>
      </c>
      <c r="E2580" s="8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8269</v>
      </c>
      <c r="O2580">
        <f t="shared" si="240"/>
        <v>16</v>
      </c>
      <c r="P2580">
        <f t="shared" si="241"/>
        <v>53.75</v>
      </c>
      <c r="Q2580" t="s">
        <v>8315</v>
      </c>
      <c r="R2580" t="s">
        <v>8316</v>
      </c>
      <c r="S2580" s="14">
        <f t="shared" si="242"/>
        <v>42803.579224537039</v>
      </c>
      <c r="T2580" s="14">
        <f t="shared" si="243"/>
        <v>42833.537557870368</v>
      </c>
      <c r="U2580">
        <f t="shared" si="244"/>
        <v>30</v>
      </c>
      <c r="V2580">
        <f t="shared" si="245"/>
        <v>2017</v>
      </c>
    </row>
    <row r="2581" spans="1:22" ht="45" x14ac:dyDescent="0.25">
      <c r="A2581">
        <v>162</v>
      </c>
      <c r="B2581" s="3" t="s">
        <v>164</v>
      </c>
      <c r="C2581" s="3" t="s">
        <v>4272</v>
      </c>
      <c r="D2581" s="6">
        <v>2800</v>
      </c>
      <c r="E2581" s="8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8266</v>
      </c>
      <c r="O2581">
        <f t="shared" si="240"/>
        <v>16</v>
      </c>
      <c r="P2581">
        <f t="shared" si="241"/>
        <v>43.5</v>
      </c>
      <c r="Q2581" t="s">
        <v>8318</v>
      </c>
      <c r="R2581" t="s">
        <v>8347</v>
      </c>
      <c r="S2581" s="14">
        <f t="shared" si="242"/>
        <v>41835.126805555556</v>
      </c>
      <c r="T2581" s="14">
        <f t="shared" si="243"/>
        <v>41867.987500000003</v>
      </c>
      <c r="U2581">
        <f t="shared" si="244"/>
        <v>33</v>
      </c>
      <c r="V2581">
        <f t="shared" si="245"/>
        <v>2014</v>
      </c>
    </row>
    <row r="2582" spans="1:22" ht="60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240"/>
        <v>16</v>
      </c>
      <c r="P2582">
        <f t="shared" si="241"/>
        <v>66.67</v>
      </c>
      <c r="Q2582" t="s">
        <v>8315</v>
      </c>
      <c r="R2582" t="s">
        <v>8316</v>
      </c>
      <c r="S2582" s="14">
        <f t="shared" si="242"/>
        <v>42374.655081018514</v>
      </c>
      <c r="T2582" s="14">
        <f t="shared" si="243"/>
        <v>42403.784027777772</v>
      </c>
      <c r="U2582">
        <f t="shared" si="244"/>
        <v>30</v>
      </c>
      <c r="V2582">
        <f t="shared" si="245"/>
        <v>2016</v>
      </c>
    </row>
    <row r="2583" spans="1:22" ht="45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240"/>
        <v>16</v>
      </c>
      <c r="P2583">
        <f t="shared" si="241"/>
        <v>29.17</v>
      </c>
      <c r="Q2583" t="s">
        <v>8315</v>
      </c>
      <c r="R2583" t="s">
        <v>8316</v>
      </c>
      <c r="S2583" s="14">
        <f t="shared" si="242"/>
        <v>42041.581307870365</v>
      </c>
      <c r="T2583" s="14">
        <f t="shared" si="243"/>
        <v>42071.539641203708</v>
      </c>
      <c r="U2583">
        <f t="shared" si="244"/>
        <v>30</v>
      </c>
      <c r="V2583">
        <f t="shared" si="245"/>
        <v>2015</v>
      </c>
    </row>
    <row r="2584" spans="1:22" ht="60" x14ac:dyDescent="0.25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240"/>
        <v>15</v>
      </c>
      <c r="P2584">
        <f t="shared" si="241"/>
        <v>530.69000000000005</v>
      </c>
      <c r="Q2584" t="s">
        <v>8308</v>
      </c>
      <c r="R2584" t="s">
        <v>8314</v>
      </c>
      <c r="S2584" s="14">
        <f t="shared" si="242"/>
        <v>41866.931076388886</v>
      </c>
      <c r="T2584" s="14">
        <f t="shared" si="243"/>
        <v>41900.083333333336</v>
      </c>
      <c r="U2584">
        <f t="shared" si="244"/>
        <v>34</v>
      </c>
      <c r="V2584">
        <f t="shared" si="245"/>
        <v>2014</v>
      </c>
    </row>
    <row r="2585" spans="1:22" ht="60" x14ac:dyDescent="0.25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240"/>
        <v>15</v>
      </c>
      <c r="P2585">
        <f t="shared" si="241"/>
        <v>93.9</v>
      </c>
      <c r="Q2585" t="s">
        <v>8308</v>
      </c>
      <c r="R2585" t="s">
        <v>8314</v>
      </c>
      <c r="S2585" s="14">
        <f t="shared" si="242"/>
        <v>42556.695706018523</v>
      </c>
      <c r="T2585" s="14">
        <f t="shared" si="243"/>
        <v>42616.695706018523</v>
      </c>
      <c r="U2585">
        <f t="shared" si="244"/>
        <v>60</v>
      </c>
      <c r="V2585">
        <f t="shared" si="245"/>
        <v>2016</v>
      </c>
    </row>
    <row r="2586" spans="1:22" ht="45" x14ac:dyDescent="0.25">
      <c r="A2586">
        <v>1318</v>
      </c>
      <c r="B2586" s="3" t="s">
        <v>1319</v>
      </c>
      <c r="C2586" s="3" t="s">
        <v>5428</v>
      </c>
      <c r="D2586" s="6">
        <v>40000</v>
      </c>
      <c r="E2586" s="8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8271</v>
      </c>
      <c r="O2586">
        <f t="shared" si="240"/>
        <v>15</v>
      </c>
      <c r="P2586">
        <f t="shared" si="241"/>
        <v>45.41</v>
      </c>
      <c r="Q2586" t="s">
        <v>8308</v>
      </c>
      <c r="R2586" t="s">
        <v>8314</v>
      </c>
      <c r="S2586" s="14">
        <f t="shared" si="242"/>
        <v>41985.043657407412</v>
      </c>
      <c r="T2586" s="14">
        <f t="shared" si="243"/>
        <v>42015.043657407412</v>
      </c>
      <c r="U2586">
        <f t="shared" si="244"/>
        <v>30</v>
      </c>
      <c r="V2586">
        <f t="shared" si="245"/>
        <v>2014</v>
      </c>
    </row>
    <row r="2587" spans="1:22" ht="60" x14ac:dyDescent="0.25">
      <c r="A2587">
        <v>1782</v>
      </c>
      <c r="B2587" s="3" t="s">
        <v>1783</v>
      </c>
      <c r="C2587" s="3" t="s">
        <v>5892</v>
      </c>
      <c r="D2587" s="6">
        <v>35000</v>
      </c>
      <c r="E2587" s="8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8283</v>
      </c>
      <c r="O2587">
        <f t="shared" si="240"/>
        <v>15</v>
      </c>
      <c r="P2587">
        <f t="shared" si="241"/>
        <v>71.34</v>
      </c>
      <c r="Q2587" t="s">
        <v>8323</v>
      </c>
      <c r="R2587" t="s">
        <v>8324</v>
      </c>
      <c r="S2587" s="14">
        <f t="shared" si="242"/>
        <v>42388.575104166666</v>
      </c>
      <c r="T2587" s="14">
        <f t="shared" si="243"/>
        <v>42421.575104166666</v>
      </c>
      <c r="U2587">
        <f t="shared" si="244"/>
        <v>33</v>
      </c>
      <c r="V2587">
        <f t="shared" si="245"/>
        <v>2016</v>
      </c>
    </row>
    <row r="2588" spans="1:22" ht="45" x14ac:dyDescent="0.25">
      <c r="A2588">
        <v>2420</v>
      </c>
      <c r="B2588" s="3" t="s">
        <v>2421</v>
      </c>
      <c r="C2588" s="3" t="s">
        <v>6530</v>
      </c>
      <c r="D2588" s="6">
        <v>16870</v>
      </c>
      <c r="E2588" s="8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8282</v>
      </c>
      <c r="O2588">
        <f t="shared" si="240"/>
        <v>15</v>
      </c>
      <c r="P2588">
        <f t="shared" si="241"/>
        <v>69.47</v>
      </c>
      <c r="Q2588" t="s">
        <v>8326</v>
      </c>
      <c r="R2588" t="s">
        <v>8354</v>
      </c>
      <c r="S2588" s="14">
        <f t="shared" si="242"/>
        <v>41893.028877314813</v>
      </c>
      <c r="T2588" s="14">
        <f t="shared" si="243"/>
        <v>41953.070543981477</v>
      </c>
      <c r="U2588">
        <f t="shared" si="244"/>
        <v>61</v>
      </c>
      <c r="V2588">
        <f t="shared" si="245"/>
        <v>2014</v>
      </c>
    </row>
    <row r="2589" spans="1:22" ht="45" x14ac:dyDescent="0.25">
      <c r="A2589">
        <v>3924</v>
      </c>
      <c r="B2589" s="3" t="s">
        <v>3921</v>
      </c>
      <c r="C2589" s="3" t="s">
        <v>8032</v>
      </c>
      <c r="D2589" s="6">
        <v>15000</v>
      </c>
      <c r="E2589" s="8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8269</v>
      </c>
      <c r="O2589">
        <f t="shared" si="240"/>
        <v>15</v>
      </c>
      <c r="P2589">
        <f t="shared" si="241"/>
        <v>57.25</v>
      </c>
      <c r="Q2589" t="s">
        <v>8315</v>
      </c>
      <c r="R2589" t="s">
        <v>8316</v>
      </c>
      <c r="S2589" s="14">
        <f t="shared" si="242"/>
        <v>41786.959745370368</v>
      </c>
      <c r="T2589" s="14">
        <f t="shared" si="243"/>
        <v>41816.959745370368</v>
      </c>
      <c r="U2589">
        <f t="shared" si="244"/>
        <v>30</v>
      </c>
      <c r="V2589">
        <f t="shared" si="245"/>
        <v>2014</v>
      </c>
    </row>
    <row r="2590" spans="1:22" ht="45" x14ac:dyDescent="0.25">
      <c r="A2590">
        <v>714</v>
      </c>
      <c r="B2590" s="3" t="s">
        <v>715</v>
      </c>
      <c r="C2590" s="3" t="s">
        <v>4824</v>
      </c>
      <c r="D2590" s="6">
        <v>15000</v>
      </c>
      <c r="E2590" s="8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8271</v>
      </c>
      <c r="O2590">
        <f t="shared" si="240"/>
        <v>15</v>
      </c>
      <c r="P2590">
        <f t="shared" si="241"/>
        <v>80.319999999999993</v>
      </c>
      <c r="Q2590" t="s">
        <v>8308</v>
      </c>
      <c r="R2590" t="s">
        <v>8314</v>
      </c>
      <c r="S2590" s="14">
        <f t="shared" si="242"/>
        <v>42734.787986111114</v>
      </c>
      <c r="T2590" s="14">
        <f t="shared" si="243"/>
        <v>42794.787986111114</v>
      </c>
      <c r="U2590">
        <f t="shared" si="244"/>
        <v>60</v>
      </c>
      <c r="V2590">
        <f t="shared" si="245"/>
        <v>2016</v>
      </c>
    </row>
    <row r="2591" spans="1:22" ht="45" x14ac:dyDescent="0.25">
      <c r="A2591">
        <v>207</v>
      </c>
      <c r="B2591" s="3" t="s">
        <v>209</v>
      </c>
      <c r="C2591" s="3" t="s">
        <v>4317</v>
      </c>
      <c r="D2591" s="6">
        <v>14000</v>
      </c>
      <c r="E2591" s="8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8266</v>
      </c>
      <c r="O2591">
        <f t="shared" si="240"/>
        <v>15</v>
      </c>
      <c r="P2591">
        <f t="shared" si="241"/>
        <v>163.85</v>
      </c>
      <c r="Q2591" t="s">
        <v>8318</v>
      </c>
      <c r="R2591" t="s">
        <v>8347</v>
      </c>
      <c r="S2591" s="14">
        <f t="shared" si="242"/>
        <v>41978.197199074071</v>
      </c>
      <c r="T2591" s="14">
        <f t="shared" si="243"/>
        <v>42008.197199074071</v>
      </c>
      <c r="U2591">
        <f t="shared" si="244"/>
        <v>30</v>
      </c>
      <c r="V2591">
        <f t="shared" si="245"/>
        <v>2014</v>
      </c>
    </row>
    <row r="2592" spans="1:22" ht="60" x14ac:dyDescent="0.25">
      <c r="A2592">
        <v>3100</v>
      </c>
      <c r="B2592" s="3" t="s">
        <v>3100</v>
      </c>
      <c r="C2592" s="3" t="s">
        <v>7210</v>
      </c>
      <c r="D2592" s="6">
        <v>12000</v>
      </c>
      <c r="E2592" s="8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8301</v>
      </c>
      <c r="O2592">
        <f t="shared" si="240"/>
        <v>15</v>
      </c>
      <c r="P2592">
        <f t="shared" si="241"/>
        <v>140.54</v>
      </c>
      <c r="Q2592" t="s">
        <v>8315</v>
      </c>
      <c r="R2592" t="s">
        <v>8328</v>
      </c>
      <c r="S2592" s="14">
        <f t="shared" si="242"/>
        <v>41902.622395833336</v>
      </c>
      <c r="T2592" s="14">
        <f t="shared" si="243"/>
        <v>41932.622395833336</v>
      </c>
      <c r="U2592">
        <f t="shared" si="244"/>
        <v>30</v>
      </c>
      <c r="V2592">
        <f t="shared" si="245"/>
        <v>2014</v>
      </c>
    </row>
    <row r="2593" spans="1:22" ht="45" x14ac:dyDescent="0.25">
      <c r="A2593">
        <v>966</v>
      </c>
      <c r="B2593" s="3" t="s">
        <v>967</v>
      </c>
      <c r="C2593" s="3" t="s">
        <v>5076</v>
      </c>
      <c r="D2593" s="6">
        <v>12000</v>
      </c>
      <c r="E2593" s="8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8271</v>
      </c>
      <c r="O2593">
        <f t="shared" si="240"/>
        <v>15</v>
      </c>
      <c r="P2593">
        <f t="shared" si="241"/>
        <v>59.2</v>
      </c>
      <c r="Q2593" t="s">
        <v>8308</v>
      </c>
      <c r="R2593" t="s">
        <v>8314</v>
      </c>
      <c r="S2593" s="14">
        <f t="shared" si="242"/>
        <v>42619.635787037041</v>
      </c>
      <c r="T2593" s="14">
        <f t="shared" si="243"/>
        <v>42649.635787037041</v>
      </c>
      <c r="U2593">
        <f t="shared" si="244"/>
        <v>30</v>
      </c>
      <c r="V2593">
        <f t="shared" si="245"/>
        <v>2016</v>
      </c>
    </row>
    <row r="2594" spans="1:22" ht="45" x14ac:dyDescent="0.25">
      <c r="A2594">
        <v>1787</v>
      </c>
      <c r="B2594" s="3" t="s">
        <v>1788</v>
      </c>
      <c r="C2594" s="3" t="s">
        <v>5897</v>
      </c>
      <c r="D2594" s="6">
        <v>10000</v>
      </c>
      <c r="E2594" s="8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8283</v>
      </c>
      <c r="O2594">
        <f t="shared" si="240"/>
        <v>15</v>
      </c>
      <c r="P2594">
        <f t="shared" si="241"/>
        <v>63.88</v>
      </c>
      <c r="Q2594" t="s">
        <v>8323</v>
      </c>
      <c r="R2594" t="s">
        <v>8324</v>
      </c>
      <c r="S2594" s="14">
        <f t="shared" si="242"/>
        <v>42068.65552083333</v>
      </c>
      <c r="T2594" s="14">
        <f t="shared" si="243"/>
        <v>42098.613854166666</v>
      </c>
      <c r="U2594">
        <f t="shared" si="244"/>
        <v>30</v>
      </c>
      <c r="V2594">
        <f t="shared" si="245"/>
        <v>2015</v>
      </c>
    </row>
    <row r="2595" spans="1:22" ht="30" x14ac:dyDescent="0.25">
      <c r="A2595">
        <v>3076</v>
      </c>
      <c r="B2595" s="3" t="s">
        <v>3076</v>
      </c>
      <c r="C2595" s="3" t="s">
        <v>7186</v>
      </c>
      <c r="D2595" s="6">
        <v>10000</v>
      </c>
      <c r="E2595" s="8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8301</v>
      </c>
      <c r="O2595">
        <f t="shared" si="240"/>
        <v>15</v>
      </c>
      <c r="P2595">
        <f t="shared" si="241"/>
        <v>30.12</v>
      </c>
      <c r="Q2595" t="s">
        <v>8315</v>
      </c>
      <c r="R2595" t="s">
        <v>8328</v>
      </c>
      <c r="S2595" s="14">
        <f t="shared" si="242"/>
        <v>42226.651886574073</v>
      </c>
      <c r="T2595" s="14">
        <f t="shared" si="243"/>
        <v>42286.651886574073</v>
      </c>
      <c r="U2595">
        <f t="shared" si="244"/>
        <v>60</v>
      </c>
      <c r="V2595">
        <f t="shared" si="245"/>
        <v>2015</v>
      </c>
    </row>
    <row r="2596" spans="1:22" ht="60" x14ac:dyDescent="0.25">
      <c r="A2596">
        <v>3870</v>
      </c>
      <c r="B2596" s="3" t="s">
        <v>3867</v>
      </c>
      <c r="C2596" s="3" t="s">
        <v>7979</v>
      </c>
      <c r="D2596" s="6">
        <v>10000</v>
      </c>
      <c r="E2596" s="8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8303</v>
      </c>
      <c r="O2596">
        <f t="shared" si="240"/>
        <v>15</v>
      </c>
      <c r="P2596">
        <f t="shared" si="241"/>
        <v>150</v>
      </c>
      <c r="Q2596" t="s">
        <v>8315</v>
      </c>
      <c r="R2596" t="s">
        <v>8336</v>
      </c>
      <c r="S2596" s="14">
        <f t="shared" si="242"/>
        <v>41793.17219907407</v>
      </c>
      <c r="T2596" s="14">
        <f t="shared" si="243"/>
        <v>41823.17219907407</v>
      </c>
      <c r="U2596">
        <f t="shared" si="244"/>
        <v>30</v>
      </c>
      <c r="V2596">
        <f t="shared" si="245"/>
        <v>2014</v>
      </c>
    </row>
    <row r="2597" spans="1:22" ht="60" x14ac:dyDescent="0.25">
      <c r="A2597">
        <v>980</v>
      </c>
      <c r="B2597" s="3" t="s">
        <v>981</v>
      </c>
      <c r="C2597" s="3" t="s">
        <v>5090</v>
      </c>
      <c r="D2597" s="6">
        <v>10000</v>
      </c>
      <c r="E2597" s="8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8271</v>
      </c>
      <c r="O2597">
        <f t="shared" si="240"/>
        <v>15</v>
      </c>
      <c r="P2597">
        <f t="shared" si="241"/>
        <v>47.94</v>
      </c>
      <c r="Q2597" t="s">
        <v>8308</v>
      </c>
      <c r="R2597" t="s">
        <v>8314</v>
      </c>
      <c r="S2597" s="14">
        <f t="shared" si="242"/>
        <v>41928.904189814813</v>
      </c>
      <c r="T2597" s="14">
        <f t="shared" si="243"/>
        <v>41973.945856481485</v>
      </c>
      <c r="U2597">
        <f t="shared" si="244"/>
        <v>46</v>
      </c>
      <c r="V2597">
        <f t="shared" si="245"/>
        <v>2014</v>
      </c>
    </row>
    <row r="2598" spans="1:22" ht="45" x14ac:dyDescent="0.25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240"/>
        <v>15</v>
      </c>
      <c r="P2598">
        <f t="shared" si="241"/>
        <v>46.03</v>
      </c>
      <c r="Q2598" t="s">
        <v>8312</v>
      </c>
      <c r="R2598" t="s">
        <v>8344</v>
      </c>
      <c r="S2598" s="14">
        <f t="shared" si="242"/>
        <v>41310.969270833331</v>
      </c>
      <c r="T2598" s="14">
        <f t="shared" si="243"/>
        <v>41355.927604166667</v>
      </c>
      <c r="U2598">
        <f t="shared" si="244"/>
        <v>45</v>
      </c>
      <c r="V2598">
        <f t="shared" si="245"/>
        <v>2013</v>
      </c>
    </row>
    <row r="2599" spans="1:22" ht="45" x14ac:dyDescent="0.25">
      <c r="A2599">
        <v>2359</v>
      </c>
      <c r="B2599" s="3" t="s">
        <v>2360</v>
      </c>
      <c r="C2599" s="3" t="s">
        <v>6469</v>
      </c>
      <c r="D2599" s="6">
        <v>7500</v>
      </c>
      <c r="E2599" s="8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8270</v>
      </c>
      <c r="O2599">
        <f t="shared" si="240"/>
        <v>15</v>
      </c>
      <c r="P2599">
        <f t="shared" si="241"/>
        <v>367</v>
      </c>
      <c r="Q2599" t="s">
        <v>8308</v>
      </c>
      <c r="R2599" t="s">
        <v>8355</v>
      </c>
      <c r="S2599" s="14">
        <f t="shared" si="242"/>
        <v>42159.649583333332</v>
      </c>
      <c r="T2599" s="14">
        <f t="shared" si="243"/>
        <v>42219.649583333332</v>
      </c>
      <c r="U2599">
        <f t="shared" si="244"/>
        <v>60</v>
      </c>
      <c r="V2599">
        <f t="shared" si="245"/>
        <v>2015</v>
      </c>
    </row>
    <row r="2600" spans="1:22" ht="60" x14ac:dyDescent="0.25">
      <c r="A2600">
        <v>675</v>
      </c>
      <c r="B2600" s="3" t="s">
        <v>676</v>
      </c>
      <c r="C2600" s="3" t="s">
        <v>4785</v>
      </c>
      <c r="D2600" s="6">
        <v>6000</v>
      </c>
      <c r="E2600" s="8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8271</v>
      </c>
      <c r="O2600">
        <f t="shared" si="240"/>
        <v>15</v>
      </c>
      <c r="P2600">
        <f t="shared" si="241"/>
        <v>34.270000000000003</v>
      </c>
      <c r="Q2600" t="s">
        <v>8308</v>
      </c>
      <c r="R2600" t="s">
        <v>8314</v>
      </c>
      <c r="S2600" s="14">
        <f t="shared" si="242"/>
        <v>41975.930601851855</v>
      </c>
      <c r="T2600" s="14">
        <f t="shared" si="243"/>
        <v>42005.290972222225</v>
      </c>
      <c r="U2600">
        <f t="shared" si="244"/>
        <v>30</v>
      </c>
      <c r="V2600">
        <f t="shared" si="245"/>
        <v>2014</v>
      </c>
    </row>
    <row r="2601" spans="1:22" ht="60" x14ac:dyDescent="0.25">
      <c r="A2601">
        <v>1319</v>
      </c>
      <c r="B2601" s="3" t="s">
        <v>1320</v>
      </c>
      <c r="C2601" s="3" t="s">
        <v>5429</v>
      </c>
      <c r="D2601" s="6">
        <v>5800</v>
      </c>
      <c r="E2601" s="8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8271</v>
      </c>
      <c r="O2601">
        <f t="shared" si="240"/>
        <v>15</v>
      </c>
      <c r="P2601">
        <f t="shared" si="241"/>
        <v>97.33</v>
      </c>
      <c r="Q2601" t="s">
        <v>8308</v>
      </c>
      <c r="R2601" t="s">
        <v>8314</v>
      </c>
      <c r="S2601" s="14">
        <f t="shared" si="242"/>
        <v>41816.812094907407</v>
      </c>
      <c r="T2601" s="14">
        <f t="shared" si="243"/>
        <v>41831.666666666664</v>
      </c>
      <c r="U2601">
        <f t="shared" si="244"/>
        <v>15</v>
      </c>
      <c r="V2601">
        <f t="shared" si="245"/>
        <v>2014</v>
      </c>
    </row>
    <row r="2602" spans="1:22" ht="60" x14ac:dyDescent="0.25">
      <c r="A2602">
        <v>2870</v>
      </c>
      <c r="B2602" s="3" t="s">
        <v>2870</v>
      </c>
      <c r="C2602" s="3" t="s">
        <v>6980</v>
      </c>
      <c r="D2602" s="6">
        <v>5000</v>
      </c>
      <c r="E2602" s="8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8269</v>
      </c>
      <c r="O2602">
        <f t="shared" si="240"/>
        <v>15</v>
      </c>
      <c r="P2602">
        <f t="shared" si="241"/>
        <v>83.33</v>
      </c>
      <c r="Q2602" t="s">
        <v>8315</v>
      </c>
      <c r="R2602" t="s">
        <v>8316</v>
      </c>
      <c r="S2602" s="14">
        <f t="shared" si="242"/>
        <v>41746.189409722225</v>
      </c>
      <c r="T2602" s="14">
        <f t="shared" si="243"/>
        <v>41776.189409722225</v>
      </c>
      <c r="U2602">
        <f t="shared" si="244"/>
        <v>30</v>
      </c>
      <c r="V2602">
        <f t="shared" si="245"/>
        <v>2014</v>
      </c>
    </row>
    <row r="2603" spans="1:22" ht="45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240"/>
        <v>15</v>
      </c>
      <c r="P2603">
        <f t="shared" si="241"/>
        <v>38.25</v>
      </c>
      <c r="Q2603" t="s">
        <v>8315</v>
      </c>
      <c r="R2603" t="s">
        <v>8316</v>
      </c>
      <c r="S2603" s="14">
        <f t="shared" si="242"/>
        <v>41906.819513888891</v>
      </c>
      <c r="T2603" s="14">
        <f t="shared" si="243"/>
        <v>41938.838888888888</v>
      </c>
      <c r="U2603">
        <f t="shared" si="244"/>
        <v>33</v>
      </c>
      <c r="V2603">
        <f t="shared" si="245"/>
        <v>2014</v>
      </c>
    </row>
    <row r="2604" spans="1:22" ht="45" x14ac:dyDescent="0.25">
      <c r="A2604">
        <v>3732</v>
      </c>
      <c r="B2604" s="3" t="s">
        <v>3729</v>
      </c>
      <c r="C2604" s="3" t="s">
        <v>7842</v>
      </c>
      <c r="D2604" s="6">
        <v>850</v>
      </c>
      <c r="E2604" s="8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8269</v>
      </c>
      <c r="O2604">
        <f t="shared" si="240"/>
        <v>15</v>
      </c>
      <c r="P2604">
        <f t="shared" si="241"/>
        <v>32.75</v>
      </c>
      <c r="Q2604" t="s">
        <v>8315</v>
      </c>
      <c r="R2604" t="s">
        <v>8316</v>
      </c>
      <c r="S2604" s="14">
        <f t="shared" si="242"/>
        <v>41968.677465277782</v>
      </c>
      <c r="T2604" s="14">
        <f t="shared" si="243"/>
        <v>42028.5</v>
      </c>
      <c r="U2604">
        <f t="shared" si="244"/>
        <v>60</v>
      </c>
      <c r="V2604">
        <f t="shared" si="245"/>
        <v>2014</v>
      </c>
    </row>
    <row r="2605" spans="1:22" ht="45" x14ac:dyDescent="0.25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240"/>
        <v>14</v>
      </c>
      <c r="P2605">
        <f t="shared" si="241"/>
        <v>102.38</v>
      </c>
      <c r="Q2605" t="s">
        <v>8318</v>
      </c>
      <c r="R2605" t="s">
        <v>8345</v>
      </c>
      <c r="S2605" s="14">
        <f t="shared" si="242"/>
        <v>42552.653993055559</v>
      </c>
      <c r="T2605" s="14">
        <f t="shared" si="243"/>
        <v>42597.291666666672</v>
      </c>
      <c r="U2605">
        <f t="shared" si="244"/>
        <v>45</v>
      </c>
      <c r="V2605">
        <f t="shared" si="245"/>
        <v>2016</v>
      </c>
    </row>
    <row r="2606" spans="1:22" ht="45" x14ac:dyDescent="0.25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240"/>
        <v>14</v>
      </c>
      <c r="P2606">
        <f t="shared" si="241"/>
        <v>43.42</v>
      </c>
      <c r="Q2606" t="s">
        <v>8310</v>
      </c>
      <c r="R2606" t="s">
        <v>8346</v>
      </c>
      <c r="S2606" s="14">
        <f t="shared" si="242"/>
        <v>41723.799386574072</v>
      </c>
      <c r="T2606" s="14">
        <f t="shared" si="243"/>
        <v>41753.799386574072</v>
      </c>
      <c r="U2606">
        <f t="shared" si="244"/>
        <v>30</v>
      </c>
      <c r="V2606">
        <f t="shared" si="245"/>
        <v>2014</v>
      </c>
    </row>
    <row r="2607" spans="1:22" ht="60" x14ac:dyDescent="0.25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240"/>
        <v>14</v>
      </c>
      <c r="P2607">
        <f t="shared" si="241"/>
        <v>129.97</v>
      </c>
      <c r="Q2607" t="s">
        <v>8308</v>
      </c>
      <c r="R2607" t="s">
        <v>8348</v>
      </c>
      <c r="S2607" s="14">
        <f t="shared" si="242"/>
        <v>41905.429155092592</v>
      </c>
      <c r="T2607" s="14">
        <f t="shared" si="243"/>
        <v>41935.429155092592</v>
      </c>
      <c r="U2607">
        <f t="shared" si="244"/>
        <v>30</v>
      </c>
      <c r="V2607">
        <f t="shared" si="245"/>
        <v>2014</v>
      </c>
    </row>
    <row r="2608" spans="1:22" ht="45" x14ac:dyDescent="0.25">
      <c r="A2608">
        <v>1568</v>
      </c>
      <c r="B2608" s="3" t="s">
        <v>1569</v>
      </c>
      <c r="C2608" s="3" t="s">
        <v>5678</v>
      </c>
      <c r="D2608" s="6">
        <v>25000</v>
      </c>
      <c r="E2608" s="8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8288</v>
      </c>
      <c r="O2608">
        <f t="shared" si="240"/>
        <v>14</v>
      </c>
      <c r="P2608">
        <f t="shared" si="241"/>
        <v>155</v>
      </c>
      <c r="Q2608" t="s">
        <v>8321</v>
      </c>
      <c r="R2608" t="s">
        <v>8353</v>
      </c>
      <c r="S2608" s="14">
        <f t="shared" si="242"/>
        <v>41962.062326388885</v>
      </c>
      <c r="T2608" s="14">
        <f t="shared" si="243"/>
        <v>41997.062326388885</v>
      </c>
      <c r="U2608">
        <f t="shared" si="244"/>
        <v>35</v>
      </c>
      <c r="V2608">
        <f t="shared" si="245"/>
        <v>2014</v>
      </c>
    </row>
    <row r="2609" spans="1:22" ht="60" x14ac:dyDescent="0.25">
      <c r="A2609">
        <v>1801</v>
      </c>
      <c r="B2609" s="3" t="s">
        <v>1802</v>
      </c>
      <c r="C2609" s="3" t="s">
        <v>5911</v>
      </c>
      <c r="D2609" s="6">
        <v>17000</v>
      </c>
      <c r="E2609" s="8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8283</v>
      </c>
      <c r="O2609">
        <f t="shared" si="240"/>
        <v>14</v>
      </c>
      <c r="P2609">
        <f t="shared" si="241"/>
        <v>63.65</v>
      </c>
      <c r="Q2609" t="s">
        <v>8323</v>
      </c>
      <c r="R2609" t="s">
        <v>8324</v>
      </c>
      <c r="S2609" s="14">
        <f t="shared" si="242"/>
        <v>42321.660509259258</v>
      </c>
      <c r="T2609" s="14">
        <f t="shared" si="243"/>
        <v>42353.506944444445</v>
      </c>
      <c r="U2609">
        <f t="shared" si="244"/>
        <v>32</v>
      </c>
      <c r="V2609">
        <f t="shared" si="245"/>
        <v>2015</v>
      </c>
    </row>
    <row r="2610" spans="1:22" ht="45" x14ac:dyDescent="0.25">
      <c r="A2610">
        <v>1798</v>
      </c>
      <c r="B2610" s="3" t="s">
        <v>1799</v>
      </c>
      <c r="C2610" s="3" t="s">
        <v>5908</v>
      </c>
      <c r="D2610" s="6">
        <v>16000</v>
      </c>
      <c r="E2610" s="8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8283</v>
      </c>
      <c r="O2610">
        <f t="shared" si="240"/>
        <v>14</v>
      </c>
      <c r="P2610">
        <f t="shared" si="241"/>
        <v>58.97</v>
      </c>
      <c r="Q2610" t="s">
        <v>8323</v>
      </c>
      <c r="R2610" t="s">
        <v>8324</v>
      </c>
      <c r="S2610" s="14">
        <f t="shared" si="242"/>
        <v>42344.32677083333</v>
      </c>
      <c r="T2610" s="14">
        <f t="shared" si="243"/>
        <v>42404.32677083333</v>
      </c>
      <c r="U2610">
        <f t="shared" si="244"/>
        <v>60</v>
      </c>
      <c r="V2610">
        <f t="shared" si="245"/>
        <v>2015</v>
      </c>
    </row>
    <row r="2611" spans="1:22" ht="60" x14ac:dyDescent="0.25">
      <c r="A2611">
        <v>2912</v>
      </c>
      <c r="B2611" s="3" t="s">
        <v>2912</v>
      </c>
      <c r="C2611" s="3" t="s">
        <v>7022</v>
      </c>
      <c r="D2611" s="6">
        <v>14440</v>
      </c>
      <c r="E2611" s="8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8269</v>
      </c>
      <c r="O2611">
        <f t="shared" si="240"/>
        <v>14</v>
      </c>
      <c r="P2611">
        <f t="shared" si="241"/>
        <v>78.08</v>
      </c>
      <c r="Q2611" t="s">
        <v>8315</v>
      </c>
      <c r="R2611" t="s">
        <v>8316</v>
      </c>
      <c r="S2611" s="14">
        <f t="shared" si="242"/>
        <v>42354.131643518514</v>
      </c>
      <c r="T2611" s="14">
        <f t="shared" si="243"/>
        <v>42384.131643518514</v>
      </c>
      <c r="U2611">
        <f t="shared" si="244"/>
        <v>30</v>
      </c>
      <c r="V2611">
        <f t="shared" si="245"/>
        <v>2015</v>
      </c>
    </row>
    <row r="2612" spans="1:22" ht="45" x14ac:dyDescent="0.25">
      <c r="A2612">
        <v>1243</v>
      </c>
      <c r="B2612" s="3" t="s">
        <v>1244</v>
      </c>
      <c r="C2612" s="3" t="s">
        <v>5353</v>
      </c>
      <c r="D2612" s="6">
        <v>12000</v>
      </c>
      <c r="E2612" s="8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8284</v>
      </c>
      <c r="O2612">
        <f t="shared" si="240"/>
        <v>14</v>
      </c>
      <c r="P2612">
        <f t="shared" si="241"/>
        <v>44.5</v>
      </c>
      <c r="Q2612" t="s">
        <v>8312</v>
      </c>
      <c r="R2612" t="s">
        <v>8350</v>
      </c>
      <c r="S2612" s="14">
        <f t="shared" si="242"/>
        <v>40671.879293981481</v>
      </c>
      <c r="T2612" s="14">
        <f t="shared" si="243"/>
        <v>40732.875</v>
      </c>
      <c r="U2612">
        <f t="shared" si="244"/>
        <v>61</v>
      </c>
      <c r="V2612">
        <f t="shared" si="245"/>
        <v>2011</v>
      </c>
    </row>
    <row r="2613" spans="1:22" ht="45" x14ac:dyDescent="0.25">
      <c r="A2613">
        <v>1132</v>
      </c>
      <c r="B2613" s="3" t="s">
        <v>1133</v>
      </c>
      <c r="C2613" s="3" t="s">
        <v>5242</v>
      </c>
      <c r="D2613" s="6">
        <v>10000</v>
      </c>
      <c r="E2613" s="8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8281</v>
      </c>
      <c r="O2613">
        <f t="shared" si="240"/>
        <v>14</v>
      </c>
      <c r="P2613">
        <f t="shared" si="241"/>
        <v>110.62</v>
      </c>
      <c r="Q2613" t="s">
        <v>8310</v>
      </c>
      <c r="R2613" t="s">
        <v>8342</v>
      </c>
      <c r="S2613" s="14">
        <f t="shared" si="242"/>
        <v>42706.115405092598</v>
      </c>
      <c r="T2613" s="14">
        <f t="shared" si="243"/>
        <v>42736.115405092598</v>
      </c>
      <c r="U2613">
        <f t="shared" si="244"/>
        <v>30</v>
      </c>
      <c r="V2613">
        <f t="shared" si="245"/>
        <v>2016</v>
      </c>
    </row>
    <row r="2614" spans="1:22" ht="45" x14ac:dyDescent="0.25">
      <c r="A2614">
        <v>2768</v>
      </c>
      <c r="B2614" s="3" t="s">
        <v>2768</v>
      </c>
      <c r="C2614" s="3" t="s">
        <v>6878</v>
      </c>
      <c r="D2614" s="6">
        <v>7000</v>
      </c>
      <c r="E2614" s="8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8302</v>
      </c>
      <c r="O2614">
        <f t="shared" si="240"/>
        <v>14</v>
      </c>
      <c r="P2614">
        <f t="shared" si="241"/>
        <v>29.47</v>
      </c>
      <c r="Q2614" t="s">
        <v>8321</v>
      </c>
      <c r="R2614" t="s">
        <v>8349</v>
      </c>
      <c r="S2614" s="14">
        <f t="shared" si="242"/>
        <v>40967.614849537036</v>
      </c>
      <c r="T2614" s="14">
        <f t="shared" si="243"/>
        <v>40997.573182870372</v>
      </c>
      <c r="U2614">
        <f t="shared" si="244"/>
        <v>30</v>
      </c>
      <c r="V2614">
        <f t="shared" si="245"/>
        <v>2012</v>
      </c>
    </row>
    <row r="2615" spans="1:22" ht="60" x14ac:dyDescent="0.25">
      <c r="A2615">
        <v>1777</v>
      </c>
      <c r="B2615" s="3" t="s">
        <v>1778</v>
      </c>
      <c r="C2615" s="3" t="s">
        <v>5887</v>
      </c>
      <c r="D2615" s="6">
        <v>4800</v>
      </c>
      <c r="E2615" s="8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8283</v>
      </c>
      <c r="O2615">
        <f t="shared" si="240"/>
        <v>14</v>
      </c>
      <c r="P2615">
        <f t="shared" si="241"/>
        <v>65.099999999999994</v>
      </c>
      <c r="Q2615" t="s">
        <v>8323</v>
      </c>
      <c r="R2615" t="s">
        <v>8324</v>
      </c>
      <c r="S2615" s="14">
        <f t="shared" si="242"/>
        <v>42025.357094907406</v>
      </c>
      <c r="T2615" s="14">
        <f t="shared" si="243"/>
        <v>42055.357094907406</v>
      </c>
      <c r="U2615">
        <f t="shared" si="244"/>
        <v>30</v>
      </c>
      <c r="V2615">
        <f t="shared" si="245"/>
        <v>2015</v>
      </c>
    </row>
    <row r="2616" spans="1:22" ht="60" x14ac:dyDescent="0.25">
      <c r="A2616">
        <v>2774</v>
      </c>
      <c r="B2616" s="3" t="s">
        <v>2774</v>
      </c>
      <c r="C2616" s="3" t="s">
        <v>6884</v>
      </c>
      <c r="D2616" s="6">
        <v>4000</v>
      </c>
      <c r="E2616" s="8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8302</v>
      </c>
      <c r="O2616">
        <f t="shared" si="240"/>
        <v>14</v>
      </c>
      <c r="P2616">
        <f t="shared" si="241"/>
        <v>43.85</v>
      </c>
      <c r="Q2616" t="s">
        <v>8321</v>
      </c>
      <c r="R2616" t="s">
        <v>8349</v>
      </c>
      <c r="S2616" s="14">
        <f t="shared" si="242"/>
        <v>41311.126481481479</v>
      </c>
      <c r="T2616" s="14">
        <f t="shared" si="243"/>
        <v>41341.126481481479</v>
      </c>
      <c r="U2616">
        <f t="shared" si="244"/>
        <v>30</v>
      </c>
      <c r="V2616">
        <f t="shared" si="245"/>
        <v>2013</v>
      </c>
    </row>
    <row r="2617" spans="1:22" ht="45" x14ac:dyDescent="0.25">
      <c r="A2617">
        <v>431</v>
      </c>
      <c r="B2617" s="3" t="s">
        <v>432</v>
      </c>
      <c r="C2617" s="3" t="s">
        <v>4541</v>
      </c>
      <c r="D2617" s="6">
        <v>3000</v>
      </c>
      <c r="E2617" s="8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>
        <f t="shared" si="240"/>
        <v>14</v>
      </c>
      <c r="P2617">
        <f t="shared" si="241"/>
        <v>51.88</v>
      </c>
      <c r="Q2617" t="s">
        <v>8318</v>
      </c>
      <c r="R2617" t="s">
        <v>8345</v>
      </c>
      <c r="S2617" s="14">
        <f t="shared" si="242"/>
        <v>42526.871331018512</v>
      </c>
      <c r="T2617" s="14">
        <f t="shared" si="243"/>
        <v>42556.871331018512</v>
      </c>
      <c r="U2617">
        <f t="shared" si="244"/>
        <v>30</v>
      </c>
      <c r="V2617">
        <f t="shared" si="245"/>
        <v>2016</v>
      </c>
    </row>
    <row r="2618" spans="1:22" ht="60" x14ac:dyDescent="0.25">
      <c r="A2618">
        <v>3965</v>
      </c>
      <c r="B2618" s="3" t="s">
        <v>3962</v>
      </c>
      <c r="C2618" s="3" t="s">
        <v>8072</v>
      </c>
      <c r="D2618" s="6">
        <v>2000</v>
      </c>
      <c r="E2618" s="8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8269</v>
      </c>
      <c r="O2618">
        <f t="shared" si="240"/>
        <v>14</v>
      </c>
      <c r="P2618">
        <f t="shared" si="241"/>
        <v>71.25</v>
      </c>
      <c r="Q2618" t="s">
        <v>8315</v>
      </c>
      <c r="R2618" t="s">
        <v>8316</v>
      </c>
      <c r="S2618" s="14">
        <f t="shared" si="242"/>
        <v>42414.235879629632</v>
      </c>
      <c r="T2618" s="14">
        <f t="shared" si="243"/>
        <v>42474.194212962961</v>
      </c>
      <c r="U2618">
        <f t="shared" si="244"/>
        <v>60</v>
      </c>
      <c r="V2618">
        <f t="shared" si="245"/>
        <v>2016</v>
      </c>
    </row>
    <row r="2619" spans="1:22" ht="60" x14ac:dyDescent="0.25">
      <c r="A2619">
        <v>3099</v>
      </c>
      <c r="B2619" s="3" t="s">
        <v>3099</v>
      </c>
      <c r="C2619" s="3" t="s">
        <v>7209</v>
      </c>
      <c r="D2619" s="6">
        <v>2000</v>
      </c>
      <c r="E2619" s="8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8301</v>
      </c>
      <c r="O2619">
        <f t="shared" si="240"/>
        <v>14</v>
      </c>
      <c r="P2619">
        <f t="shared" si="241"/>
        <v>55.6</v>
      </c>
      <c r="Q2619" t="s">
        <v>8315</v>
      </c>
      <c r="R2619" t="s">
        <v>8328</v>
      </c>
      <c r="S2619" s="14">
        <f t="shared" si="242"/>
        <v>42382.189710648148</v>
      </c>
      <c r="T2619" s="14">
        <f t="shared" si="243"/>
        <v>42412.189710648148</v>
      </c>
      <c r="U2619">
        <f t="shared" si="244"/>
        <v>30</v>
      </c>
      <c r="V2619">
        <f t="shared" si="245"/>
        <v>2016</v>
      </c>
    </row>
    <row r="2620" spans="1:22" ht="60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240"/>
        <v>14</v>
      </c>
      <c r="P2620">
        <f t="shared" si="241"/>
        <v>20.14</v>
      </c>
      <c r="Q2620" t="s">
        <v>8315</v>
      </c>
      <c r="R2620" t="s">
        <v>8328</v>
      </c>
      <c r="S2620" s="14">
        <f t="shared" si="242"/>
        <v>41957.833726851852</v>
      </c>
      <c r="T2620" s="14">
        <f t="shared" si="243"/>
        <v>41987.833726851852</v>
      </c>
      <c r="U2620">
        <f t="shared" si="244"/>
        <v>30</v>
      </c>
      <c r="V2620">
        <f t="shared" si="245"/>
        <v>2014</v>
      </c>
    </row>
    <row r="2621" spans="1:22" ht="60" x14ac:dyDescent="0.25">
      <c r="A2621">
        <v>125</v>
      </c>
      <c r="B2621" s="3" t="s">
        <v>127</v>
      </c>
      <c r="C2621" s="3" t="s">
        <v>4236</v>
      </c>
      <c r="D2621" s="6">
        <v>500</v>
      </c>
      <c r="E2621" s="8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>
        <f t="shared" si="240"/>
        <v>14</v>
      </c>
      <c r="P2621">
        <f t="shared" si="241"/>
        <v>11.67</v>
      </c>
      <c r="Q2621" t="s">
        <v>8318</v>
      </c>
      <c r="R2621" t="s">
        <v>8338</v>
      </c>
      <c r="S2621" s="14">
        <f t="shared" si="242"/>
        <v>42709.993981481486</v>
      </c>
      <c r="T2621" s="14">
        <f t="shared" si="243"/>
        <v>42769.993981481486</v>
      </c>
      <c r="U2621">
        <f t="shared" si="244"/>
        <v>60</v>
      </c>
      <c r="V2621">
        <f t="shared" si="245"/>
        <v>2016</v>
      </c>
    </row>
    <row r="2622" spans="1:22" ht="60" x14ac:dyDescent="0.25">
      <c r="A2622">
        <v>4016</v>
      </c>
      <c r="B2622" s="3" t="s">
        <v>4012</v>
      </c>
      <c r="C2622" s="3" t="s">
        <v>8121</v>
      </c>
      <c r="D2622" s="6">
        <v>500</v>
      </c>
      <c r="E2622" s="8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8269</v>
      </c>
      <c r="O2622">
        <f t="shared" si="240"/>
        <v>14</v>
      </c>
      <c r="P2622">
        <f t="shared" si="241"/>
        <v>10</v>
      </c>
      <c r="Q2622" t="s">
        <v>8315</v>
      </c>
      <c r="R2622" t="s">
        <v>8316</v>
      </c>
      <c r="S2622" s="14">
        <f t="shared" si="242"/>
        <v>41869.872685185182</v>
      </c>
      <c r="T2622" s="14">
        <f t="shared" si="243"/>
        <v>41899.872685185182</v>
      </c>
      <c r="U2622">
        <f t="shared" si="244"/>
        <v>30</v>
      </c>
      <c r="V2622">
        <f t="shared" si="245"/>
        <v>2014</v>
      </c>
    </row>
    <row r="2623" spans="1:22" ht="45" x14ac:dyDescent="0.25">
      <c r="A2623">
        <v>1093</v>
      </c>
      <c r="B2623" s="3" t="s">
        <v>1094</v>
      </c>
      <c r="C2623" s="3" t="s">
        <v>5203</v>
      </c>
      <c r="D2623" s="6">
        <v>300</v>
      </c>
      <c r="E2623" s="8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8280</v>
      </c>
      <c r="O2623">
        <f t="shared" si="240"/>
        <v>14</v>
      </c>
      <c r="P2623">
        <f t="shared" si="241"/>
        <v>10.56</v>
      </c>
      <c r="Q2623" t="s">
        <v>8310</v>
      </c>
      <c r="R2623" t="s">
        <v>8346</v>
      </c>
      <c r="S2623" s="14">
        <f t="shared" si="242"/>
        <v>42396.973807870367</v>
      </c>
      <c r="T2623" s="14">
        <f t="shared" si="243"/>
        <v>42411.973807870367</v>
      </c>
      <c r="U2623">
        <f t="shared" si="244"/>
        <v>15</v>
      </c>
      <c r="V2623">
        <f t="shared" si="245"/>
        <v>2016</v>
      </c>
    </row>
    <row r="2624" spans="1:22" ht="45" x14ac:dyDescent="0.25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240"/>
        <v>13</v>
      </c>
      <c r="P2624">
        <f t="shared" si="241"/>
        <v>69.41</v>
      </c>
      <c r="Q2624" t="s">
        <v>8308</v>
      </c>
      <c r="R2624" t="s">
        <v>8314</v>
      </c>
      <c r="S2624" s="14">
        <f t="shared" si="242"/>
        <v>42444.583912037036</v>
      </c>
      <c r="T2624" s="14">
        <f t="shared" si="243"/>
        <v>42478.583333333328</v>
      </c>
      <c r="U2624">
        <f t="shared" si="244"/>
        <v>34</v>
      </c>
      <c r="V2624">
        <f t="shared" si="245"/>
        <v>2016</v>
      </c>
    </row>
    <row r="2625" spans="1:22" ht="45" x14ac:dyDescent="0.25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240"/>
        <v>13</v>
      </c>
      <c r="P2625">
        <f t="shared" si="241"/>
        <v>161.22</v>
      </c>
      <c r="Q2625" t="s">
        <v>8308</v>
      </c>
      <c r="R2625" t="s">
        <v>8314</v>
      </c>
      <c r="S2625" s="14">
        <f t="shared" si="242"/>
        <v>41773.294560185182</v>
      </c>
      <c r="T2625" s="14">
        <f t="shared" si="243"/>
        <v>41813.294560185182</v>
      </c>
      <c r="U2625">
        <f t="shared" si="244"/>
        <v>40</v>
      </c>
      <c r="V2625">
        <f t="shared" si="245"/>
        <v>2014</v>
      </c>
    </row>
    <row r="2626" spans="1:22" ht="60" x14ac:dyDescent="0.25">
      <c r="A2626">
        <v>1009</v>
      </c>
      <c r="B2626" s="3" t="s">
        <v>1010</v>
      </c>
      <c r="C2626" s="3" t="s">
        <v>5119</v>
      </c>
      <c r="D2626" s="6">
        <v>50000</v>
      </c>
      <c r="E2626" s="8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8271</v>
      </c>
      <c r="O2626">
        <f t="shared" ref="O2626:O2689" si="246">ROUND(E2626/D2626*100,0)</f>
        <v>13</v>
      </c>
      <c r="P2626">
        <f t="shared" si="241"/>
        <v>65</v>
      </c>
      <c r="Q2626" t="s">
        <v>8308</v>
      </c>
      <c r="R2626" t="s">
        <v>8314</v>
      </c>
      <c r="S2626" s="14">
        <f t="shared" si="242"/>
        <v>42510.604699074072</v>
      </c>
      <c r="T2626" s="14">
        <f t="shared" si="243"/>
        <v>42540.604699074072</v>
      </c>
      <c r="U2626">
        <f t="shared" si="244"/>
        <v>30</v>
      </c>
      <c r="V2626">
        <f t="shared" si="245"/>
        <v>2016</v>
      </c>
    </row>
    <row r="2627" spans="1:22" ht="60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246"/>
        <v>13</v>
      </c>
      <c r="P2627">
        <f t="shared" ref="P2627:P2690" si="247">IFERROR(ROUND(E2627/L2627,2),0)</f>
        <v>110.87</v>
      </c>
      <c r="Q2627" t="s">
        <v>8308</v>
      </c>
      <c r="R2627" t="s">
        <v>8314</v>
      </c>
      <c r="S2627" s="14">
        <f t="shared" ref="S2627:S2690" si="248">+(((J2627/60)/60)/24)+DATE(1970,1,1)</f>
        <v>42324.767361111109</v>
      </c>
      <c r="T2627" s="14">
        <f t="shared" ref="T2627:T2690" si="249">+(((I2627/60)/60)/24)+DATE(1970,1,1)</f>
        <v>42379</v>
      </c>
      <c r="U2627">
        <f t="shared" ref="U2627:U2690" si="250">CEILING(T2627-S2627,1)</f>
        <v>55</v>
      </c>
      <c r="V2627">
        <f t="shared" ref="V2627:V2690" si="251">YEAR(S2627)</f>
        <v>2015</v>
      </c>
    </row>
    <row r="2628" spans="1:22" ht="60" x14ac:dyDescent="0.25">
      <c r="A2628">
        <v>3880</v>
      </c>
      <c r="B2628" s="3" t="s">
        <v>3877</v>
      </c>
      <c r="C2628" s="3" t="s">
        <v>7989</v>
      </c>
      <c r="D2628" s="6">
        <v>7500</v>
      </c>
      <c r="E2628" s="8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8303</v>
      </c>
      <c r="O2628">
        <f t="shared" si="246"/>
        <v>13</v>
      </c>
      <c r="P2628">
        <f t="shared" si="247"/>
        <v>57.65</v>
      </c>
      <c r="Q2628" t="s">
        <v>8315</v>
      </c>
      <c r="R2628" t="s">
        <v>8336</v>
      </c>
      <c r="S2628" s="14">
        <f t="shared" si="248"/>
        <v>41815.815046296295</v>
      </c>
      <c r="T2628" s="14">
        <f t="shared" si="249"/>
        <v>41850.958333333336</v>
      </c>
      <c r="U2628">
        <f t="shared" si="250"/>
        <v>36</v>
      </c>
      <c r="V2628">
        <f t="shared" si="251"/>
        <v>2014</v>
      </c>
    </row>
    <row r="2629" spans="1:22" ht="60" x14ac:dyDescent="0.25">
      <c r="A2629">
        <v>1812</v>
      </c>
      <c r="B2629" s="3" t="s">
        <v>1813</v>
      </c>
      <c r="C2629" s="3" t="s">
        <v>5922</v>
      </c>
      <c r="D2629" s="6">
        <v>6500</v>
      </c>
      <c r="E2629" s="8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>
        <f t="shared" si="246"/>
        <v>13</v>
      </c>
      <c r="P2629">
        <f t="shared" si="247"/>
        <v>37.61</v>
      </c>
      <c r="Q2629" t="s">
        <v>8323</v>
      </c>
      <c r="R2629" t="s">
        <v>8324</v>
      </c>
      <c r="S2629" s="14">
        <f t="shared" si="248"/>
        <v>42524.318703703699</v>
      </c>
      <c r="T2629" s="14">
        <f t="shared" si="249"/>
        <v>42554.318703703699</v>
      </c>
      <c r="U2629">
        <f t="shared" si="250"/>
        <v>30</v>
      </c>
      <c r="V2629">
        <f t="shared" si="251"/>
        <v>2016</v>
      </c>
    </row>
    <row r="2630" spans="1:22" ht="60" x14ac:dyDescent="0.25">
      <c r="A2630">
        <v>3928</v>
      </c>
      <c r="B2630" s="3" t="s">
        <v>3925</v>
      </c>
      <c r="C2630" s="3" t="s">
        <v>8036</v>
      </c>
      <c r="D2630" s="6">
        <v>5000</v>
      </c>
      <c r="E2630" s="8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8269</v>
      </c>
      <c r="O2630">
        <f t="shared" si="246"/>
        <v>13</v>
      </c>
      <c r="P2630">
        <f t="shared" si="247"/>
        <v>93</v>
      </c>
      <c r="Q2630" t="s">
        <v>8315</v>
      </c>
      <c r="R2630" t="s">
        <v>8316</v>
      </c>
      <c r="S2630" s="14">
        <f t="shared" si="248"/>
        <v>42265.683182870373</v>
      </c>
      <c r="T2630" s="14">
        <f t="shared" si="249"/>
        <v>42293.207638888889</v>
      </c>
      <c r="U2630">
        <f t="shared" si="250"/>
        <v>28</v>
      </c>
      <c r="V2630">
        <f t="shared" si="251"/>
        <v>2015</v>
      </c>
    </row>
    <row r="2631" spans="1:22" ht="45" x14ac:dyDescent="0.25">
      <c r="A2631">
        <v>1576</v>
      </c>
      <c r="B2631" s="3" t="s">
        <v>1577</v>
      </c>
      <c r="C2631" s="3" t="s">
        <v>5686</v>
      </c>
      <c r="D2631" s="6">
        <v>5000</v>
      </c>
      <c r="E2631" s="8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8288</v>
      </c>
      <c r="O2631">
        <f t="shared" si="246"/>
        <v>13</v>
      </c>
      <c r="P2631">
        <f t="shared" si="247"/>
        <v>65</v>
      </c>
      <c r="Q2631" t="s">
        <v>8321</v>
      </c>
      <c r="R2631" t="s">
        <v>8353</v>
      </c>
      <c r="S2631" s="14">
        <f t="shared" si="248"/>
        <v>42140.879259259258</v>
      </c>
      <c r="T2631" s="14">
        <f t="shared" si="249"/>
        <v>42185.879259259258</v>
      </c>
      <c r="U2631">
        <f t="shared" si="250"/>
        <v>45</v>
      </c>
      <c r="V2631">
        <f t="shared" si="251"/>
        <v>2015</v>
      </c>
    </row>
    <row r="2632" spans="1:22" ht="60" x14ac:dyDescent="0.25">
      <c r="A2632">
        <v>2000</v>
      </c>
      <c r="B2632" s="3" t="s">
        <v>2001</v>
      </c>
      <c r="C2632" s="3" t="s">
        <v>6110</v>
      </c>
      <c r="D2632" s="6">
        <v>5000</v>
      </c>
      <c r="E2632" s="8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8294</v>
      </c>
      <c r="O2632">
        <f t="shared" si="246"/>
        <v>13</v>
      </c>
      <c r="P2632">
        <f t="shared" si="247"/>
        <v>25</v>
      </c>
      <c r="Q2632" t="s">
        <v>8323</v>
      </c>
      <c r="R2632" t="s">
        <v>8352</v>
      </c>
      <c r="S2632" s="14">
        <f t="shared" si="248"/>
        <v>42345.951539351852</v>
      </c>
      <c r="T2632" s="14">
        <f t="shared" si="249"/>
        <v>42375.951539351852</v>
      </c>
      <c r="U2632">
        <f t="shared" si="250"/>
        <v>30</v>
      </c>
      <c r="V2632">
        <f t="shared" si="251"/>
        <v>2015</v>
      </c>
    </row>
    <row r="2633" spans="1:22" ht="45" x14ac:dyDescent="0.25">
      <c r="A2633">
        <v>135</v>
      </c>
      <c r="B2633" s="3" t="s">
        <v>137</v>
      </c>
      <c r="C2633" s="3" t="s">
        <v>4246</v>
      </c>
      <c r="D2633" s="6">
        <v>3000</v>
      </c>
      <c r="E2633" s="8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8265</v>
      </c>
      <c r="O2633">
        <f t="shared" si="246"/>
        <v>13</v>
      </c>
      <c r="P2633">
        <f t="shared" si="247"/>
        <v>80.599999999999994</v>
      </c>
      <c r="Q2633" t="s">
        <v>8318</v>
      </c>
      <c r="R2633" t="s">
        <v>8338</v>
      </c>
      <c r="S2633" s="14">
        <f t="shared" si="248"/>
        <v>41788.381909722222</v>
      </c>
      <c r="T2633" s="14">
        <f t="shared" si="249"/>
        <v>41821.791666666664</v>
      </c>
      <c r="U2633">
        <f t="shared" si="250"/>
        <v>34</v>
      </c>
      <c r="V2633">
        <f t="shared" si="251"/>
        <v>2014</v>
      </c>
    </row>
    <row r="2634" spans="1:22" ht="45" x14ac:dyDescent="0.25">
      <c r="A2634">
        <v>3867</v>
      </c>
      <c r="B2634" s="3" t="s">
        <v>3864</v>
      </c>
      <c r="C2634" s="3" t="s">
        <v>7976</v>
      </c>
      <c r="D2634" s="6">
        <v>2000</v>
      </c>
      <c r="E2634" s="8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8269</v>
      </c>
      <c r="O2634">
        <f t="shared" si="246"/>
        <v>13</v>
      </c>
      <c r="P2634">
        <f t="shared" si="247"/>
        <v>50.2</v>
      </c>
      <c r="Q2634" t="s">
        <v>8315</v>
      </c>
      <c r="R2634" t="s">
        <v>8316</v>
      </c>
      <c r="S2634" s="14">
        <f t="shared" si="248"/>
        <v>42509.814108796301</v>
      </c>
      <c r="T2634" s="14">
        <f t="shared" si="249"/>
        <v>42539.814108796301</v>
      </c>
      <c r="U2634">
        <f t="shared" si="250"/>
        <v>30</v>
      </c>
      <c r="V2634">
        <f t="shared" si="251"/>
        <v>2016</v>
      </c>
    </row>
    <row r="2635" spans="1:22" ht="60" x14ac:dyDescent="0.25">
      <c r="A2635">
        <v>4091</v>
      </c>
      <c r="B2635" s="3" t="s">
        <v>4087</v>
      </c>
      <c r="C2635" s="3" t="s">
        <v>8194</v>
      </c>
      <c r="D2635" s="6">
        <v>1600</v>
      </c>
      <c r="E2635" s="8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>
        <f t="shared" si="246"/>
        <v>13</v>
      </c>
      <c r="P2635">
        <f t="shared" si="247"/>
        <v>25.5</v>
      </c>
      <c r="Q2635" t="s">
        <v>8315</v>
      </c>
      <c r="R2635" t="s">
        <v>8316</v>
      </c>
      <c r="S2635" s="14">
        <f t="shared" si="248"/>
        <v>41990.506377314814</v>
      </c>
      <c r="T2635" s="14">
        <f t="shared" si="249"/>
        <v>42020.506377314814</v>
      </c>
      <c r="U2635">
        <f t="shared" si="250"/>
        <v>30</v>
      </c>
      <c r="V2635">
        <f t="shared" si="251"/>
        <v>2014</v>
      </c>
    </row>
    <row r="2636" spans="1:22" ht="60" x14ac:dyDescent="0.25">
      <c r="A2636">
        <v>222</v>
      </c>
      <c r="B2636" s="3" t="s">
        <v>224</v>
      </c>
      <c r="C2636" s="3" t="s">
        <v>4332</v>
      </c>
      <c r="D2636" s="6">
        <v>1000</v>
      </c>
      <c r="E2636" s="8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8266</v>
      </c>
      <c r="O2636">
        <f t="shared" si="246"/>
        <v>13</v>
      </c>
      <c r="P2636">
        <f t="shared" si="247"/>
        <v>65</v>
      </c>
      <c r="Q2636" t="s">
        <v>8318</v>
      </c>
      <c r="R2636" t="s">
        <v>8347</v>
      </c>
      <c r="S2636" s="14">
        <f t="shared" si="248"/>
        <v>42031.769884259258</v>
      </c>
      <c r="T2636" s="14">
        <f t="shared" si="249"/>
        <v>42090.110416666663</v>
      </c>
      <c r="U2636">
        <f t="shared" si="250"/>
        <v>59</v>
      </c>
      <c r="V2636">
        <f t="shared" si="251"/>
        <v>2015</v>
      </c>
    </row>
    <row r="2637" spans="1:22" ht="45" x14ac:dyDescent="0.25">
      <c r="A2637">
        <v>2138</v>
      </c>
      <c r="B2637" s="3" t="s">
        <v>2139</v>
      </c>
      <c r="C2637" s="3" t="s">
        <v>6248</v>
      </c>
      <c r="D2637" s="6">
        <v>1000</v>
      </c>
      <c r="E2637" s="8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8280</v>
      </c>
      <c r="O2637">
        <f t="shared" si="246"/>
        <v>13</v>
      </c>
      <c r="P2637">
        <f t="shared" si="247"/>
        <v>10.67</v>
      </c>
      <c r="Q2637" t="s">
        <v>8310</v>
      </c>
      <c r="R2637" t="s">
        <v>8346</v>
      </c>
      <c r="S2637" s="14">
        <f t="shared" si="248"/>
        <v>41557.013182870374</v>
      </c>
      <c r="T2637" s="14">
        <f t="shared" si="249"/>
        <v>41587.054849537039</v>
      </c>
      <c r="U2637">
        <f t="shared" si="250"/>
        <v>31</v>
      </c>
      <c r="V2637">
        <f t="shared" si="251"/>
        <v>2013</v>
      </c>
    </row>
    <row r="2638" spans="1:22" ht="60" x14ac:dyDescent="0.25">
      <c r="A2638">
        <v>1550</v>
      </c>
      <c r="B2638" s="3" t="s">
        <v>1551</v>
      </c>
      <c r="C2638" s="3" t="s">
        <v>5660</v>
      </c>
      <c r="D2638" s="6">
        <v>750</v>
      </c>
      <c r="E2638" s="8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8287</v>
      </c>
      <c r="O2638">
        <f t="shared" si="246"/>
        <v>13</v>
      </c>
      <c r="P2638">
        <f t="shared" si="247"/>
        <v>14.43</v>
      </c>
      <c r="Q2638" t="s">
        <v>8323</v>
      </c>
      <c r="R2638" t="s">
        <v>8351</v>
      </c>
      <c r="S2638" s="14">
        <f t="shared" si="248"/>
        <v>42472.449467592596</v>
      </c>
      <c r="T2638" s="14">
        <f t="shared" si="249"/>
        <v>42502.449467592596</v>
      </c>
      <c r="U2638">
        <f t="shared" si="250"/>
        <v>30</v>
      </c>
      <c r="V2638">
        <f t="shared" si="251"/>
        <v>2016</v>
      </c>
    </row>
    <row r="2639" spans="1:22" ht="60" x14ac:dyDescent="0.25">
      <c r="A2639">
        <v>1091</v>
      </c>
      <c r="B2639" s="3" t="s">
        <v>1092</v>
      </c>
      <c r="C2639" s="3" t="s">
        <v>5201</v>
      </c>
      <c r="D2639" s="6">
        <v>200</v>
      </c>
      <c r="E2639" s="8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>
        <f t="shared" si="246"/>
        <v>13</v>
      </c>
      <c r="P2639">
        <f t="shared" si="247"/>
        <v>12.5</v>
      </c>
      <c r="Q2639" t="s">
        <v>8310</v>
      </c>
      <c r="R2639" t="s">
        <v>8346</v>
      </c>
      <c r="S2639" s="14">
        <f t="shared" si="248"/>
        <v>42440.820277777777</v>
      </c>
      <c r="T2639" s="14">
        <f t="shared" si="249"/>
        <v>42470.778611111105</v>
      </c>
      <c r="U2639">
        <f t="shared" si="250"/>
        <v>30</v>
      </c>
      <c r="V2639">
        <f t="shared" si="251"/>
        <v>2016</v>
      </c>
    </row>
    <row r="2640" spans="1:22" ht="30" x14ac:dyDescent="0.25">
      <c r="A2640">
        <v>3735</v>
      </c>
      <c r="B2640" s="3" t="s">
        <v>3732</v>
      </c>
      <c r="C2640" s="3" t="s">
        <v>7845</v>
      </c>
      <c r="D2640" s="6">
        <v>150</v>
      </c>
      <c r="E2640" s="8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>
        <f t="shared" si="246"/>
        <v>13</v>
      </c>
      <c r="P2640">
        <f t="shared" si="247"/>
        <v>10</v>
      </c>
      <c r="Q2640" t="s">
        <v>8315</v>
      </c>
      <c r="R2640" t="s">
        <v>8316</v>
      </c>
      <c r="S2640" s="14">
        <f t="shared" si="248"/>
        <v>42122.693159722221</v>
      </c>
      <c r="T2640" s="14">
        <f t="shared" si="249"/>
        <v>42152.693159722221</v>
      </c>
      <c r="U2640">
        <f t="shared" si="250"/>
        <v>30</v>
      </c>
      <c r="V2640">
        <f t="shared" si="251"/>
        <v>2015</v>
      </c>
    </row>
    <row r="2641" spans="1:22" ht="45" x14ac:dyDescent="0.25">
      <c r="A2641">
        <v>3066</v>
      </c>
      <c r="B2641" s="3" t="s">
        <v>3066</v>
      </c>
      <c r="C2641" s="3" t="s">
        <v>7176</v>
      </c>
      <c r="D2641" s="6">
        <v>350000</v>
      </c>
      <c r="E2641" s="8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>
        <f t="shared" si="246"/>
        <v>12</v>
      </c>
      <c r="P2641">
        <f t="shared" si="247"/>
        <v>2796.67</v>
      </c>
      <c r="Q2641" t="s">
        <v>8315</v>
      </c>
      <c r="R2641" t="s">
        <v>8328</v>
      </c>
      <c r="S2641" s="14">
        <f t="shared" si="248"/>
        <v>42531.228437500002</v>
      </c>
      <c r="T2641" s="14">
        <f t="shared" si="249"/>
        <v>42561.228437500002</v>
      </c>
      <c r="U2641">
        <f t="shared" si="250"/>
        <v>30</v>
      </c>
      <c r="V2641">
        <f t="shared" si="251"/>
        <v>2016</v>
      </c>
    </row>
    <row r="2642" spans="1:22" x14ac:dyDescent="0.25">
      <c r="A2642">
        <v>217</v>
      </c>
      <c r="B2642" s="3" t="s">
        <v>219</v>
      </c>
      <c r="C2642" s="3" t="s">
        <v>4327</v>
      </c>
      <c r="D2642" s="6">
        <v>100000</v>
      </c>
      <c r="E2642" s="8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>
        <f t="shared" si="246"/>
        <v>12</v>
      </c>
      <c r="P2642">
        <f t="shared" si="247"/>
        <v>314.29000000000002</v>
      </c>
      <c r="Q2642" t="s">
        <v>8318</v>
      </c>
      <c r="R2642" t="s">
        <v>8347</v>
      </c>
      <c r="S2642" s="14">
        <f t="shared" si="248"/>
        <v>41970.64061342593</v>
      </c>
      <c r="T2642" s="14">
        <f t="shared" si="249"/>
        <v>42001.64061342593</v>
      </c>
      <c r="U2642">
        <f t="shared" si="250"/>
        <v>31</v>
      </c>
      <c r="V2642">
        <f t="shared" si="251"/>
        <v>2014</v>
      </c>
    </row>
    <row r="2643" spans="1:22" ht="60" x14ac:dyDescent="0.25">
      <c r="A2643">
        <v>3189</v>
      </c>
      <c r="B2643" s="3" t="s">
        <v>3189</v>
      </c>
      <c r="C2643" s="3" t="s">
        <v>7299</v>
      </c>
      <c r="D2643" s="6">
        <v>55000</v>
      </c>
      <c r="E2643" s="8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8303</v>
      </c>
      <c r="O2643">
        <f t="shared" si="246"/>
        <v>12</v>
      </c>
      <c r="P2643">
        <f t="shared" si="247"/>
        <v>356.84</v>
      </c>
      <c r="Q2643" t="s">
        <v>8315</v>
      </c>
      <c r="R2643" t="s">
        <v>8336</v>
      </c>
      <c r="S2643" s="14">
        <f t="shared" si="248"/>
        <v>42118.346435185187</v>
      </c>
      <c r="T2643" s="14">
        <f t="shared" si="249"/>
        <v>42148.346435185187</v>
      </c>
      <c r="U2643">
        <f t="shared" si="250"/>
        <v>30</v>
      </c>
      <c r="V2643">
        <f t="shared" si="251"/>
        <v>2015</v>
      </c>
    </row>
    <row r="2644" spans="1:22" ht="60" x14ac:dyDescent="0.25">
      <c r="A2644">
        <v>471</v>
      </c>
      <c r="B2644" s="3" t="s">
        <v>472</v>
      </c>
      <c r="C2644" s="3" t="s">
        <v>4581</v>
      </c>
      <c r="D2644" s="6">
        <v>55000</v>
      </c>
      <c r="E2644" s="8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8268</v>
      </c>
      <c r="O2644">
        <f t="shared" si="246"/>
        <v>12</v>
      </c>
      <c r="P2644">
        <f t="shared" si="247"/>
        <v>38.479999999999997</v>
      </c>
      <c r="Q2644" t="s">
        <v>8318</v>
      </c>
      <c r="R2644" t="s">
        <v>8345</v>
      </c>
      <c r="S2644" s="14">
        <f t="shared" si="248"/>
        <v>41703.721979166665</v>
      </c>
      <c r="T2644" s="14">
        <f t="shared" si="249"/>
        <v>41748.680312500001</v>
      </c>
      <c r="U2644">
        <f t="shared" si="250"/>
        <v>45</v>
      </c>
      <c r="V2644">
        <f t="shared" si="251"/>
        <v>2014</v>
      </c>
    </row>
    <row r="2645" spans="1:22" ht="45" x14ac:dyDescent="0.25">
      <c r="A2645">
        <v>2653</v>
      </c>
      <c r="B2645" s="3" t="s">
        <v>2653</v>
      </c>
      <c r="C2645" s="3" t="s">
        <v>6763</v>
      </c>
      <c r="D2645" s="6">
        <v>51000</v>
      </c>
      <c r="E2645" s="8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8299</v>
      </c>
      <c r="O2645">
        <f t="shared" si="246"/>
        <v>12</v>
      </c>
      <c r="P2645">
        <f t="shared" si="247"/>
        <v>83.94</v>
      </c>
      <c r="Q2645" t="s">
        <v>8308</v>
      </c>
      <c r="R2645" t="s">
        <v>8317</v>
      </c>
      <c r="S2645" s="14">
        <f t="shared" si="248"/>
        <v>41771.651932870373</v>
      </c>
      <c r="T2645" s="14">
        <f t="shared" si="249"/>
        <v>41803.166666666664</v>
      </c>
      <c r="U2645">
        <f t="shared" si="250"/>
        <v>32</v>
      </c>
      <c r="V2645">
        <f t="shared" si="251"/>
        <v>2014</v>
      </c>
    </row>
    <row r="2646" spans="1:22" ht="45" x14ac:dyDescent="0.25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246"/>
        <v>12</v>
      </c>
      <c r="P2646">
        <f t="shared" si="247"/>
        <v>69.12</v>
      </c>
      <c r="Q2646" t="s">
        <v>8326</v>
      </c>
      <c r="R2646" t="s">
        <v>8354</v>
      </c>
      <c r="S2646" s="14">
        <f t="shared" si="248"/>
        <v>41781.806875000002</v>
      </c>
      <c r="T2646" s="14">
        <f t="shared" si="249"/>
        <v>41818.806875000002</v>
      </c>
      <c r="U2646">
        <f t="shared" si="250"/>
        <v>37</v>
      </c>
      <c r="V2646">
        <f t="shared" si="251"/>
        <v>2014</v>
      </c>
    </row>
    <row r="2647" spans="1:22" ht="30" x14ac:dyDescent="0.25">
      <c r="A2647">
        <v>1307</v>
      </c>
      <c r="B2647" s="3" t="s">
        <v>1308</v>
      </c>
      <c r="C2647" s="3" t="s">
        <v>5417</v>
      </c>
      <c r="D2647" s="6">
        <v>50000</v>
      </c>
      <c r="E2647" s="8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8271</v>
      </c>
      <c r="O2647">
        <f t="shared" si="246"/>
        <v>12</v>
      </c>
      <c r="P2647">
        <f t="shared" si="247"/>
        <v>127.93</v>
      </c>
      <c r="Q2647" t="s">
        <v>8308</v>
      </c>
      <c r="R2647" t="s">
        <v>8314</v>
      </c>
      <c r="S2647" s="14">
        <f t="shared" si="248"/>
        <v>42387.503229166665</v>
      </c>
      <c r="T2647" s="14">
        <f t="shared" si="249"/>
        <v>42417.503229166665</v>
      </c>
      <c r="U2647">
        <f t="shared" si="250"/>
        <v>30</v>
      </c>
      <c r="V2647">
        <f t="shared" si="251"/>
        <v>2016</v>
      </c>
    </row>
    <row r="2648" spans="1:22" ht="30" x14ac:dyDescent="0.25">
      <c r="A2648">
        <v>690</v>
      </c>
      <c r="B2648" s="3" t="s">
        <v>691</v>
      </c>
      <c r="C2648" s="3" t="s">
        <v>4800</v>
      </c>
      <c r="D2648" s="6">
        <v>20000</v>
      </c>
      <c r="E2648" s="8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8271</v>
      </c>
      <c r="O2648">
        <f t="shared" si="246"/>
        <v>12</v>
      </c>
      <c r="P2648">
        <f t="shared" si="247"/>
        <v>72.59</v>
      </c>
      <c r="Q2648" t="s">
        <v>8308</v>
      </c>
      <c r="R2648" t="s">
        <v>8314</v>
      </c>
      <c r="S2648" s="14">
        <f t="shared" si="248"/>
        <v>42579.634733796294</v>
      </c>
      <c r="T2648" s="14">
        <f t="shared" si="249"/>
        <v>42622.25</v>
      </c>
      <c r="U2648">
        <f t="shared" si="250"/>
        <v>43</v>
      </c>
      <c r="V2648">
        <f t="shared" si="251"/>
        <v>2016</v>
      </c>
    </row>
    <row r="2649" spans="1:22" ht="30" x14ac:dyDescent="0.25">
      <c r="A2649">
        <v>2595</v>
      </c>
      <c r="B2649" s="3" t="s">
        <v>2595</v>
      </c>
      <c r="C2649" s="3" t="s">
        <v>6705</v>
      </c>
      <c r="D2649" s="6">
        <v>15000</v>
      </c>
      <c r="E2649" s="8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8282</v>
      </c>
      <c r="O2649">
        <f t="shared" si="246"/>
        <v>12</v>
      </c>
      <c r="P2649">
        <f t="shared" si="247"/>
        <v>96.05</v>
      </c>
      <c r="Q2649" t="s">
        <v>8326</v>
      </c>
      <c r="R2649" t="s">
        <v>8354</v>
      </c>
      <c r="S2649" s="14">
        <f t="shared" si="248"/>
        <v>42760.244212962964</v>
      </c>
      <c r="T2649" s="14">
        <f t="shared" si="249"/>
        <v>42790.244212962964</v>
      </c>
      <c r="U2649">
        <f t="shared" si="250"/>
        <v>30</v>
      </c>
      <c r="V2649">
        <f t="shared" si="251"/>
        <v>2017</v>
      </c>
    </row>
    <row r="2650" spans="1:22" ht="60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246"/>
        <v>12</v>
      </c>
      <c r="P2650">
        <f t="shared" si="247"/>
        <v>61.09</v>
      </c>
      <c r="Q2650" t="s">
        <v>8312</v>
      </c>
      <c r="R2650" t="s">
        <v>8337</v>
      </c>
      <c r="S2650" s="14">
        <f t="shared" si="248"/>
        <v>42801.031412037039</v>
      </c>
      <c r="T2650" s="14">
        <f t="shared" si="249"/>
        <v>42835.041666666672</v>
      </c>
      <c r="U2650">
        <f t="shared" si="250"/>
        <v>35</v>
      </c>
      <c r="V2650">
        <f t="shared" si="251"/>
        <v>2017</v>
      </c>
    </row>
    <row r="2651" spans="1:22" ht="60" x14ac:dyDescent="0.25">
      <c r="A2651">
        <v>3923</v>
      </c>
      <c r="B2651" s="3" t="s">
        <v>3920</v>
      </c>
      <c r="C2651" s="3" t="s">
        <v>8031</v>
      </c>
      <c r="D2651" s="6">
        <v>11500</v>
      </c>
      <c r="E2651" s="8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8269</v>
      </c>
      <c r="O2651">
        <f t="shared" si="246"/>
        <v>12</v>
      </c>
      <c r="P2651">
        <f t="shared" si="247"/>
        <v>81.41</v>
      </c>
      <c r="Q2651" t="s">
        <v>8315</v>
      </c>
      <c r="R2651" t="s">
        <v>8316</v>
      </c>
      <c r="S2651" s="14">
        <f t="shared" si="248"/>
        <v>42075.979988425926</v>
      </c>
      <c r="T2651" s="14">
        <f t="shared" si="249"/>
        <v>42103.979988425926</v>
      </c>
      <c r="U2651">
        <f t="shared" si="250"/>
        <v>28</v>
      </c>
      <c r="V2651">
        <f t="shared" si="251"/>
        <v>2015</v>
      </c>
    </row>
    <row r="2652" spans="1:22" ht="45" x14ac:dyDescent="0.25">
      <c r="A2652">
        <v>633</v>
      </c>
      <c r="B2652" s="3" t="s">
        <v>634</v>
      </c>
      <c r="C2652" s="3" t="s">
        <v>4743</v>
      </c>
      <c r="D2652" s="6">
        <v>10000</v>
      </c>
      <c r="E2652" s="8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8270</v>
      </c>
      <c r="O2652">
        <f t="shared" si="246"/>
        <v>12</v>
      </c>
      <c r="P2652">
        <f t="shared" si="247"/>
        <v>49.8</v>
      </c>
      <c r="Q2652" t="s">
        <v>8308</v>
      </c>
      <c r="R2652" t="s">
        <v>8355</v>
      </c>
      <c r="S2652" s="14">
        <f t="shared" si="248"/>
        <v>42507.29932870371</v>
      </c>
      <c r="T2652" s="14">
        <f t="shared" si="249"/>
        <v>42538.958333333328</v>
      </c>
      <c r="U2652">
        <f t="shared" si="250"/>
        <v>32</v>
      </c>
      <c r="V2652">
        <f t="shared" si="251"/>
        <v>2016</v>
      </c>
    </row>
    <row r="2653" spans="1:22" ht="60" x14ac:dyDescent="0.25">
      <c r="A2653">
        <v>869</v>
      </c>
      <c r="B2653" s="3" t="s">
        <v>870</v>
      </c>
      <c r="C2653" s="3" t="s">
        <v>4979</v>
      </c>
      <c r="D2653" s="6">
        <v>8800</v>
      </c>
      <c r="E2653" s="8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8276</v>
      </c>
      <c r="O2653">
        <f t="shared" si="246"/>
        <v>12</v>
      </c>
      <c r="P2653">
        <f t="shared" si="247"/>
        <v>346.67</v>
      </c>
      <c r="Q2653" t="s">
        <v>8312</v>
      </c>
      <c r="R2653" t="s">
        <v>8344</v>
      </c>
      <c r="S2653" s="14">
        <f t="shared" si="248"/>
        <v>41342.845567129632</v>
      </c>
      <c r="T2653" s="14">
        <f t="shared" si="249"/>
        <v>41372.803900462961</v>
      </c>
      <c r="U2653">
        <f t="shared" si="250"/>
        <v>30</v>
      </c>
      <c r="V2653">
        <f t="shared" si="251"/>
        <v>2013</v>
      </c>
    </row>
    <row r="2654" spans="1:22" ht="45" x14ac:dyDescent="0.25">
      <c r="A2654">
        <v>3193</v>
      </c>
      <c r="B2654" s="3" t="s">
        <v>3193</v>
      </c>
      <c r="C2654" s="3" t="s">
        <v>7303</v>
      </c>
      <c r="D2654" s="6">
        <v>5000</v>
      </c>
      <c r="E2654" s="8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8303</v>
      </c>
      <c r="O2654">
        <f t="shared" si="246"/>
        <v>12</v>
      </c>
      <c r="P2654">
        <f t="shared" si="247"/>
        <v>24.46</v>
      </c>
      <c r="Q2654" t="s">
        <v>8315</v>
      </c>
      <c r="R2654" t="s">
        <v>8336</v>
      </c>
      <c r="S2654" s="14">
        <f t="shared" si="248"/>
        <v>42010.968240740738</v>
      </c>
      <c r="T2654" s="14">
        <f t="shared" si="249"/>
        <v>42055.968240740738</v>
      </c>
      <c r="U2654">
        <f t="shared" si="250"/>
        <v>45</v>
      </c>
      <c r="V2654">
        <f t="shared" si="251"/>
        <v>2015</v>
      </c>
    </row>
    <row r="2655" spans="1:22" ht="60" x14ac:dyDescent="0.25">
      <c r="A2655">
        <v>948</v>
      </c>
      <c r="B2655" s="3" t="s">
        <v>949</v>
      </c>
      <c r="C2655" s="3" t="s">
        <v>5058</v>
      </c>
      <c r="D2655" s="6">
        <v>4000</v>
      </c>
      <c r="E2655" s="8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8271</v>
      </c>
      <c r="O2655">
        <f t="shared" si="246"/>
        <v>12</v>
      </c>
      <c r="P2655">
        <f t="shared" si="247"/>
        <v>60</v>
      </c>
      <c r="Q2655" t="s">
        <v>8308</v>
      </c>
      <c r="R2655" t="s">
        <v>8314</v>
      </c>
      <c r="S2655" s="14">
        <f t="shared" si="248"/>
        <v>42411.828287037039</v>
      </c>
      <c r="T2655" s="14">
        <f t="shared" si="249"/>
        <v>42441.828287037039</v>
      </c>
      <c r="U2655">
        <f t="shared" si="250"/>
        <v>30</v>
      </c>
      <c r="V2655">
        <f t="shared" si="251"/>
        <v>2016</v>
      </c>
    </row>
    <row r="2656" spans="1:22" ht="60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12</v>
      </c>
      <c r="P2656">
        <f t="shared" si="247"/>
        <v>78.33</v>
      </c>
      <c r="Q2656" t="s">
        <v>8315</v>
      </c>
      <c r="R2656" t="s">
        <v>8328</v>
      </c>
      <c r="S2656" s="14">
        <f t="shared" si="248"/>
        <v>42100.723738425921</v>
      </c>
      <c r="T2656" s="14">
        <f t="shared" si="249"/>
        <v>42129.783333333333</v>
      </c>
      <c r="U2656">
        <f t="shared" si="250"/>
        <v>30</v>
      </c>
      <c r="V2656">
        <f t="shared" si="251"/>
        <v>2015</v>
      </c>
    </row>
    <row r="2657" spans="1:22" ht="60" x14ac:dyDescent="0.25">
      <c r="A2657">
        <v>3938</v>
      </c>
      <c r="B2657" s="3" t="s">
        <v>3935</v>
      </c>
      <c r="C2657" s="3" t="s">
        <v>8046</v>
      </c>
      <c r="D2657" s="6">
        <v>3255</v>
      </c>
      <c r="E2657" s="8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8269</v>
      </c>
      <c r="O2657">
        <f t="shared" si="246"/>
        <v>12</v>
      </c>
      <c r="P2657">
        <f t="shared" si="247"/>
        <v>79.400000000000006</v>
      </c>
      <c r="Q2657" t="s">
        <v>8315</v>
      </c>
      <c r="R2657" t="s">
        <v>8316</v>
      </c>
      <c r="S2657" s="14">
        <f t="shared" si="248"/>
        <v>42151.905717592599</v>
      </c>
      <c r="T2657" s="14">
        <f t="shared" si="249"/>
        <v>42182.905717592599</v>
      </c>
      <c r="U2657">
        <f t="shared" si="250"/>
        <v>31</v>
      </c>
      <c r="V2657">
        <f t="shared" si="251"/>
        <v>2015</v>
      </c>
    </row>
    <row r="2658" spans="1:22" ht="45" x14ac:dyDescent="0.25">
      <c r="A2658">
        <v>4038</v>
      </c>
      <c r="B2658" s="3" t="s">
        <v>4034</v>
      </c>
      <c r="C2658" s="3" t="s">
        <v>8142</v>
      </c>
      <c r="D2658" s="6">
        <v>2500</v>
      </c>
      <c r="E2658" s="8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8269</v>
      </c>
      <c r="O2658">
        <f t="shared" si="246"/>
        <v>12</v>
      </c>
      <c r="P2658">
        <f t="shared" si="247"/>
        <v>75.25</v>
      </c>
      <c r="Q2658" t="s">
        <v>8315</v>
      </c>
      <c r="R2658" t="s">
        <v>8316</v>
      </c>
      <c r="S2658" s="14">
        <f t="shared" si="248"/>
        <v>41869.798726851855</v>
      </c>
      <c r="T2658" s="14">
        <f t="shared" si="249"/>
        <v>41929.798726851855</v>
      </c>
      <c r="U2658">
        <f t="shared" si="250"/>
        <v>60</v>
      </c>
      <c r="V2658">
        <f t="shared" si="251"/>
        <v>2014</v>
      </c>
    </row>
    <row r="2659" spans="1:22" ht="60" x14ac:dyDescent="0.25">
      <c r="A2659">
        <v>3101</v>
      </c>
      <c r="B2659" s="3" t="s">
        <v>3101</v>
      </c>
      <c r="C2659" s="3" t="s">
        <v>7211</v>
      </c>
      <c r="D2659" s="6">
        <v>2500</v>
      </c>
      <c r="E2659" s="8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8301</v>
      </c>
      <c r="O2659">
        <f t="shared" si="246"/>
        <v>12</v>
      </c>
      <c r="P2659">
        <f t="shared" si="247"/>
        <v>25</v>
      </c>
      <c r="Q2659" t="s">
        <v>8315</v>
      </c>
      <c r="R2659" t="s">
        <v>8328</v>
      </c>
      <c r="S2659" s="14">
        <f t="shared" si="248"/>
        <v>42171.383530092593</v>
      </c>
      <c r="T2659" s="14">
        <f t="shared" si="249"/>
        <v>42201.330555555556</v>
      </c>
      <c r="U2659">
        <f t="shared" si="250"/>
        <v>30</v>
      </c>
      <c r="V2659">
        <f t="shared" si="251"/>
        <v>2015</v>
      </c>
    </row>
    <row r="2660" spans="1:22" ht="60" x14ac:dyDescent="0.25">
      <c r="A2660">
        <v>2129</v>
      </c>
      <c r="B2660" s="3" t="s">
        <v>2130</v>
      </c>
      <c r="C2660" s="3" t="s">
        <v>6239</v>
      </c>
      <c r="D2660" s="6">
        <v>2000</v>
      </c>
      <c r="E2660" s="8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8280</v>
      </c>
      <c r="O2660">
        <f t="shared" si="246"/>
        <v>12</v>
      </c>
      <c r="P2660">
        <f t="shared" si="247"/>
        <v>19.670000000000002</v>
      </c>
      <c r="Q2660" t="s">
        <v>8310</v>
      </c>
      <c r="R2660" t="s">
        <v>8346</v>
      </c>
      <c r="S2660" s="14">
        <f t="shared" si="248"/>
        <v>42409.024305555555</v>
      </c>
      <c r="T2660" s="14">
        <f t="shared" si="249"/>
        <v>42439.024305555555</v>
      </c>
      <c r="U2660">
        <f t="shared" si="250"/>
        <v>30</v>
      </c>
      <c r="V2660">
        <f t="shared" si="251"/>
        <v>2016</v>
      </c>
    </row>
    <row r="2661" spans="1:22" ht="60" x14ac:dyDescent="0.25">
      <c r="A2661">
        <v>2758</v>
      </c>
      <c r="B2661" s="3" t="s">
        <v>2758</v>
      </c>
      <c r="C2661" s="3" t="s">
        <v>6868</v>
      </c>
      <c r="D2661" s="6">
        <v>2000</v>
      </c>
      <c r="E2661" s="8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8302</v>
      </c>
      <c r="O2661">
        <f t="shared" si="246"/>
        <v>12</v>
      </c>
      <c r="P2661">
        <f t="shared" si="247"/>
        <v>39</v>
      </c>
      <c r="Q2661" t="s">
        <v>8321</v>
      </c>
      <c r="R2661" t="s">
        <v>8349</v>
      </c>
      <c r="S2661" s="14">
        <f t="shared" si="248"/>
        <v>42639.441932870366</v>
      </c>
      <c r="T2661" s="14">
        <f t="shared" si="249"/>
        <v>42653.441932870366</v>
      </c>
      <c r="U2661">
        <f t="shared" si="250"/>
        <v>14</v>
      </c>
      <c r="V2661">
        <f t="shared" si="251"/>
        <v>2016</v>
      </c>
    </row>
    <row r="2662" spans="1:22" ht="60" x14ac:dyDescent="0.25">
      <c r="A2662">
        <v>3905</v>
      </c>
      <c r="B2662" s="3" t="s">
        <v>3902</v>
      </c>
      <c r="C2662" s="3" t="s">
        <v>8013</v>
      </c>
      <c r="D2662" s="6">
        <v>1500</v>
      </c>
      <c r="E2662" s="8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8269</v>
      </c>
      <c r="O2662">
        <f t="shared" si="246"/>
        <v>12</v>
      </c>
      <c r="P2662">
        <f t="shared" si="247"/>
        <v>24.71</v>
      </c>
      <c r="Q2662" t="s">
        <v>8315</v>
      </c>
      <c r="R2662" t="s">
        <v>8316</v>
      </c>
      <c r="S2662" s="14">
        <f t="shared" si="248"/>
        <v>42124.623877314814</v>
      </c>
      <c r="T2662" s="14">
        <f t="shared" si="249"/>
        <v>42166.958333333328</v>
      </c>
      <c r="U2662">
        <f t="shared" si="250"/>
        <v>43</v>
      </c>
      <c r="V2662">
        <f t="shared" si="251"/>
        <v>2015</v>
      </c>
    </row>
    <row r="2663" spans="1:22" ht="60" x14ac:dyDescent="0.25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246"/>
        <v>12</v>
      </c>
      <c r="P2663">
        <f t="shared" si="247"/>
        <v>19.329999999999998</v>
      </c>
      <c r="Q2663" t="s">
        <v>8312</v>
      </c>
      <c r="R2663" t="s">
        <v>8350</v>
      </c>
      <c r="S2663" s="14">
        <f t="shared" si="248"/>
        <v>40939.948773148149</v>
      </c>
      <c r="T2663" s="14">
        <f t="shared" si="249"/>
        <v>40960.948773148149</v>
      </c>
      <c r="U2663">
        <f t="shared" si="250"/>
        <v>21</v>
      </c>
      <c r="V2663">
        <f t="shared" si="251"/>
        <v>2012</v>
      </c>
    </row>
    <row r="2664" spans="1:22" ht="30" x14ac:dyDescent="0.25">
      <c r="A2664">
        <v>2656</v>
      </c>
      <c r="B2664" s="3" t="s">
        <v>2656</v>
      </c>
      <c r="C2664" s="3" t="s">
        <v>6766</v>
      </c>
      <c r="D2664" s="6">
        <v>150000</v>
      </c>
      <c r="E2664" s="8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8299</v>
      </c>
      <c r="O2664">
        <f t="shared" si="246"/>
        <v>11</v>
      </c>
      <c r="P2664">
        <f t="shared" si="247"/>
        <v>112.86</v>
      </c>
      <c r="Q2664" t="s">
        <v>8308</v>
      </c>
      <c r="R2664" t="s">
        <v>8317</v>
      </c>
      <c r="S2664" s="14">
        <f t="shared" si="248"/>
        <v>42767.688518518517</v>
      </c>
      <c r="T2664" s="14">
        <f t="shared" si="249"/>
        <v>42806.791666666672</v>
      </c>
      <c r="U2664">
        <f t="shared" si="250"/>
        <v>40</v>
      </c>
      <c r="V2664">
        <f t="shared" si="251"/>
        <v>2017</v>
      </c>
    </row>
    <row r="2665" spans="1:22" ht="45" x14ac:dyDescent="0.25">
      <c r="A2665">
        <v>1334</v>
      </c>
      <c r="B2665" s="3" t="s">
        <v>1335</v>
      </c>
      <c r="C2665" s="3" t="s">
        <v>5444</v>
      </c>
      <c r="D2665" s="6">
        <v>133000</v>
      </c>
      <c r="E2665" s="8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8271</v>
      </c>
      <c r="O2665">
        <f t="shared" si="246"/>
        <v>11</v>
      </c>
      <c r="P2665">
        <f t="shared" si="247"/>
        <v>51.82</v>
      </c>
      <c r="Q2665" t="s">
        <v>8308</v>
      </c>
      <c r="R2665" t="s">
        <v>8314</v>
      </c>
      <c r="S2665" s="14">
        <f t="shared" si="248"/>
        <v>42410.774155092593</v>
      </c>
      <c r="T2665" s="14">
        <f t="shared" si="249"/>
        <v>42440.774155092593</v>
      </c>
      <c r="U2665">
        <f t="shared" si="250"/>
        <v>30</v>
      </c>
      <c r="V2665">
        <f t="shared" si="251"/>
        <v>2016</v>
      </c>
    </row>
    <row r="2666" spans="1:22" ht="60" x14ac:dyDescent="0.25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246"/>
        <v>11</v>
      </c>
      <c r="P2666">
        <f t="shared" si="247"/>
        <v>72.760000000000005</v>
      </c>
      <c r="Q2666" t="s">
        <v>8326</v>
      </c>
      <c r="R2666" t="s">
        <v>8354</v>
      </c>
      <c r="S2666" s="14">
        <f t="shared" si="248"/>
        <v>42113.105046296296</v>
      </c>
      <c r="T2666" s="14">
        <f t="shared" si="249"/>
        <v>42158.105046296296</v>
      </c>
      <c r="U2666">
        <f t="shared" si="250"/>
        <v>45</v>
      </c>
      <c r="V2666">
        <f t="shared" si="251"/>
        <v>2015</v>
      </c>
    </row>
    <row r="2667" spans="1:22" ht="30" x14ac:dyDescent="0.25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246"/>
        <v>11</v>
      </c>
      <c r="P2667">
        <f t="shared" si="247"/>
        <v>117.65</v>
      </c>
      <c r="Q2667" t="s">
        <v>8315</v>
      </c>
      <c r="R2667" t="s">
        <v>8328</v>
      </c>
      <c r="S2667" s="14">
        <f t="shared" si="248"/>
        <v>42299.130162037036</v>
      </c>
      <c r="T2667" s="14">
        <f t="shared" si="249"/>
        <v>42330.290972222225</v>
      </c>
      <c r="U2667">
        <f t="shared" si="250"/>
        <v>32</v>
      </c>
      <c r="V2667">
        <f t="shared" si="251"/>
        <v>2015</v>
      </c>
    </row>
    <row r="2668" spans="1:22" ht="45" x14ac:dyDescent="0.25">
      <c r="A2668">
        <v>3146</v>
      </c>
      <c r="B2668" s="3" t="s">
        <v>3146</v>
      </c>
      <c r="C2668" s="3" t="s">
        <v>7256</v>
      </c>
      <c r="D2668" s="6">
        <v>50000</v>
      </c>
      <c r="E2668" s="8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8269</v>
      </c>
      <c r="O2668">
        <f t="shared" si="246"/>
        <v>11</v>
      </c>
      <c r="P2668">
        <f t="shared" si="247"/>
        <v>437.5</v>
      </c>
      <c r="Q2668" t="s">
        <v>8315</v>
      </c>
      <c r="R2668" t="s">
        <v>8316</v>
      </c>
      <c r="S2668" s="14">
        <f t="shared" si="248"/>
        <v>42796.682476851856</v>
      </c>
      <c r="T2668" s="14">
        <f t="shared" si="249"/>
        <v>42841.640810185185</v>
      </c>
      <c r="U2668">
        <f t="shared" si="250"/>
        <v>45</v>
      </c>
      <c r="V2668">
        <f t="shared" si="251"/>
        <v>2017</v>
      </c>
    </row>
    <row r="2669" spans="1:22" ht="45" x14ac:dyDescent="0.25">
      <c r="A2669">
        <v>2671</v>
      </c>
      <c r="B2669" s="3" t="s">
        <v>2671</v>
      </c>
      <c r="C2669" s="3" t="s">
        <v>6781</v>
      </c>
      <c r="D2669" s="6">
        <v>25000</v>
      </c>
      <c r="E2669" s="8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8300</v>
      </c>
      <c r="O2669">
        <f t="shared" si="246"/>
        <v>11</v>
      </c>
      <c r="P2669">
        <f t="shared" si="247"/>
        <v>33.76</v>
      </c>
      <c r="Q2669" t="s">
        <v>8308</v>
      </c>
      <c r="R2669" t="s">
        <v>8335</v>
      </c>
      <c r="S2669" s="14">
        <f t="shared" si="248"/>
        <v>41962.749027777783</v>
      </c>
      <c r="T2669" s="14">
        <f t="shared" si="249"/>
        <v>41992.818055555559</v>
      </c>
      <c r="U2669">
        <f t="shared" si="250"/>
        <v>31</v>
      </c>
      <c r="V2669">
        <f t="shared" si="251"/>
        <v>2014</v>
      </c>
    </row>
    <row r="2670" spans="1:22" ht="45" x14ac:dyDescent="0.25">
      <c r="A2670">
        <v>2366</v>
      </c>
      <c r="B2670" s="3" t="s">
        <v>2367</v>
      </c>
      <c r="C2670" s="3" t="s">
        <v>6476</v>
      </c>
      <c r="D2670" s="6">
        <v>25000</v>
      </c>
      <c r="E2670" s="8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8270</v>
      </c>
      <c r="O2670">
        <f t="shared" si="246"/>
        <v>11</v>
      </c>
      <c r="P2670">
        <f t="shared" si="247"/>
        <v>97.41</v>
      </c>
      <c r="Q2670" t="s">
        <v>8308</v>
      </c>
      <c r="R2670" t="s">
        <v>8355</v>
      </c>
      <c r="S2670" s="14">
        <f t="shared" si="248"/>
        <v>42268.531631944439</v>
      </c>
      <c r="T2670" s="14">
        <f t="shared" si="249"/>
        <v>42298.531631944439</v>
      </c>
      <c r="U2670">
        <f t="shared" si="250"/>
        <v>30</v>
      </c>
      <c r="V2670">
        <f t="shared" si="251"/>
        <v>2015</v>
      </c>
    </row>
    <row r="2671" spans="1:22" ht="60" x14ac:dyDescent="0.25">
      <c r="A2671">
        <v>2645</v>
      </c>
      <c r="B2671" s="3" t="s">
        <v>2645</v>
      </c>
      <c r="C2671" s="3" t="s">
        <v>6755</v>
      </c>
      <c r="D2671" s="6">
        <v>20000</v>
      </c>
      <c r="E2671" s="8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8299</v>
      </c>
      <c r="O2671">
        <f t="shared" si="246"/>
        <v>11</v>
      </c>
      <c r="P2671">
        <f t="shared" si="247"/>
        <v>91.3</v>
      </c>
      <c r="Q2671" t="s">
        <v>8308</v>
      </c>
      <c r="R2671" t="s">
        <v>8317</v>
      </c>
      <c r="S2671" s="14">
        <f t="shared" si="248"/>
        <v>41921.842627314814</v>
      </c>
      <c r="T2671" s="14">
        <f t="shared" si="249"/>
        <v>41951.884293981479</v>
      </c>
      <c r="U2671">
        <f t="shared" si="250"/>
        <v>31</v>
      </c>
      <c r="V2671">
        <f t="shared" si="251"/>
        <v>2014</v>
      </c>
    </row>
    <row r="2672" spans="1:22" ht="30" x14ac:dyDescent="0.25">
      <c r="A2672">
        <v>2705</v>
      </c>
      <c r="B2672" s="3" t="s">
        <v>2705</v>
      </c>
      <c r="C2672" s="3" t="s">
        <v>6815</v>
      </c>
      <c r="D2672" s="6">
        <v>16500</v>
      </c>
      <c r="E2672" s="8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8301</v>
      </c>
      <c r="O2672">
        <f t="shared" si="246"/>
        <v>11</v>
      </c>
      <c r="P2672">
        <f t="shared" si="247"/>
        <v>217.38</v>
      </c>
      <c r="Q2672" t="s">
        <v>8315</v>
      </c>
      <c r="R2672" t="s">
        <v>8328</v>
      </c>
      <c r="S2672" s="14">
        <f t="shared" si="248"/>
        <v>42773.916180555556</v>
      </c>
      <c r="T2672" s="14">
        <f t="shared" si="249"/>
        <v>42818.874513888892</v>
      </c>
      <c r="U2672">
        <f t="shared" si="250"/>
        <v>45</v>
      </c>
      <c r="V2672">
        <f t="shared" si="251"/>
        <v>2017</v>
      </c>
    </row>
    <row r="2673" spans="1:22" ht="45" x14ac:dyDescent="0.25">
      <c r="A2673">
        <v>928</v>
      </c>
      <c r="B2673" s="3" t="s">
        <v>929</v>
      </c>
      <c r="C2673" s="3" t="s">
        <v>5038</v>
      </c>
      <c r="D2673" s="6">
        <v>14500</v>
      </c>
      <c r="E2673" s="8">
        <v>1575</v>
      </c>
      <c r="F2673" t="s">
        <v>8220</v>
      </c>
      <c r="G2673" t="s">
        <v>8223</v>
      </c>
      <c r="H2673" t="s">
        <v>8245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8276</v>
      </c>
      <c r="O2673">
        <f t="shared" si="246"/>
        <v>11</v>
      </c>
      <c r="P2673">
        <f t="shared" si="247"/>
        <v>56.25</v>
      </c>
      <c r="Q2673" t="s">
        <v>8312</v>
      </c>
      <c r="R2673" t="s">
        <v>8344</v>
      </c>
      <c r="S2673" s="14">
        <f t="shared" si="248"/>
        <v>41180.86241898148</v>
      </c>
      <c r="T2673" s="14">
        <f t="shared" si="249"/>
        <v>41231</v>
      </c>
      <c r="U2673">
        <f t="shared" si="250"/>
        <v>51</v>
      </c>
      <c r="V2673">
        <f t="shared" si="251"/>
        <v>2012</v>
      </c>
    </row>
    <row r="2674" spans="1:22" ht="60" x14ac:dyDescent="0.25">
      <c r="A2674">
        <v>1455</v>
      </c>
      <c r="B2674" s="3" t="s">
        <v>1456</v>
      </c>
      <c r="C2674" s="3" t="s">
        <v>5565</v>
      </c>
      <c r="D2674" s="6">
        <v>15000</v>
      </c>
      <c r="E2674" s="8">
        <v>1575</v>
      </c>
      <c r="F2674" t="s">
        <v>8219</v>
      </c>
      <c r="G2674" t="s">
        <v>8223</v>
      </c>
      <c r="H2674" t="s">
        <v>8245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8285</v>
      </c>
      <c r="O2674">
        <f t="shared" si="246"/>
        <v>11</v>
      </c>
      <c r="P2674">
        <f t="shared" si="247"/>
        <v>225</v>
      </c>
      <c r="Q2674" t="s">
        <v>8321</v>
      </c>
      <c r="R2674" t="s">
        <v>8356</v>
      </c>
      <c r="S2674" s="14">
        <f t="shared" si="248"/>
        <v>41832.672685185185</v>
      </c>
      <c r="T2674" s="14">
        <f t="shared" si="249"/>
        <v>41887.568749999999</v>
      </c>
      <c r="U2674">
        <f t="shared" si="250"/>
        <v>55</v>
      </c>
      <c r="V2674">
        <f t="shared" si="251"/>
        <v>2014</v>
      </c>
    </row>
    <row r="2675" spans="1:22" ht="45" x14ac:dyDescent="0.25">
      <c r="A2675">
        <v>141</v>
      </c>
      <c r="B2675" s="3" t="s">
        <v>143</v>
      </c>
      <c r="C2675" s="3" t="s">
        <v>4251</v>
      </c>
      <c r="D2675" s="6">
        <v>12000</v>
      </c>
      <c r="E2675" s="8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8265</v>
      </c>
      <c r="O2675">
        <f t="shared" si="246"/>
        <v>11</v>
      </c>
      <c r="P2675">
        <f t="shared" si="247"/>
        <v>46.18</v>
      </c>
      <c r="Q2675" t="s">
        <v>8318</v>
      </c>
      <c r="R2675" t="s">
        <v>8338</v>
      </c>
      <c r="S2675" s="14">
        <f t="shared" si="248"/>
        <v>42110.153043981481</v>
      </c>
      <c r="T2675" s="14">
        <f t="shared" si="249"/>
        <v>42155.153043981481</v>
      </c>
      <c r="U2675">
        <f t="shared" si="250"/>
        <v>45</v>
      </c>
      <c r="V2675">
        <f t="shared" si="251"/>
        <v>2015</v>
      </c>
    </row>
    <row r="2676" spans="1:22" ht="45" x14ac:dyDescent="0.25">
      <c r="A2676">
        <v>3197</v>
      </c>
      <c r="B2676" s="3" t="s">
        <v>3197</v>
      </c>
      <c r="C2676" s="3" t="s">
        <v>7307</v>
      </c>
      <c r="D2676" s="6">
        <v>10000</v>
      </c>
      <c r="E2676" s="8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8303</v>
      </c>
      <c r="O2676">
        <f t="shared" si="246"/>
        <v>11</v>
      </c>
      <c r="P2676">
        <f t="shared" si="247"/>
        <v>286.25</v>
      </c>
      <c r="Q2676" t="s">
        <v>8315</v>
      </c>
      <c r="R2676" t="s">
        <v>8336</v>
      </c>
      <c r="S2676" s="14">
        <f t="shared" si="248"/>
        <v>42009.493263888886</v>
      </c>
      <c r="T2676" s="14">
        <f t="shared" si="249"/>
        <v>42039.493263888886</v>
      </c>
      <c r="U2676">
        <f t="shared" si="250"/>
        <v>30</v>
      </c>
      <c r="V2676">
        <f t="shared" si="251"/>
        <v>2015</v>
      </c>
    </row>
    <row r="2677" spans="1:22" ht="30" x14ac:dyDescent="0.25">
      <c r="A2677">
        <v>1308</v>
      </c>
      <c r="B2677" s="3" t="s">
        <v>1309</v>
      </c>
      <c r="C2677" s="3" t="s">
        <v>5418</v>
      </c>
      <c r="D2677" s="6">
        <v>10000</v>
      </c>
      <c r="E2677" s="8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8271</v>
      </c>
      <c r="O2677">
        <f t="shared" si="246"/>
        <v>11</v>
      </c>
      <c r="P2677">
        <f t="shared" si="247"/>
        <v>29.89</v>
      </c>
      <c r="Q2677" t="s">
        <v>8308</v>
      </c>
      <c r="R2677" t="s">
        <v>8314</v>
      </c>
      <c r="S2677" s="14">
        <f t="shared" si="248"/>
        <v>42611.613564814819</v>
      </c>
      <c r="T2677" s="14">
        <f t="shared" si="249"/>
        <v>42651.613564814819</v>
      </c>
      <c r="U2677">
        <f t="shared" si="250"/>
        <v>40</v>
      </c>
      <c r="V2677">
        <f t="shared" si="251"/>
        <v>2016</v>
      </c>
    </row>
    <row r="2678" spans="1:22" ht="60" x14ac:dyDescent="0.25">
      <c r="A2678">
        <v>1711</v>
      </c>
      <c r="B2678" s="3" t="s">
        <v>1712</v>
      </c>
      <c r="C2678" s="3" t="s">
        <v>5821</v>
      </c>
      <c r="D2678" s="6">
        <v>10000</v>
      </c>
      <c r="E2678" s="8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8291</v>
      </c>
      <c r="O2678">
        <f t="shared" si="246"/>
        <v>11</v>
      </c>
      <c r="P2678">
        <f t="shared" si="247"/>
        <v>525</v>
      </c>
      <c r="Q2678" t="s">
        <v>8312</v>
      </c>
      <c r="R2678" t="s">
        <v>8337</v>
      </c>
      <c r="S2678" s="14">
        <f t="shared" si="248"/>
        <v>41852.646226851852</v>
      </c>
      <c r="T2678" s="14">
        <f t="shared" si="249"/>
        <v>41883.646226851852</v>
      </c>
      <c r="U2678">
        <f t="shared" si="250"/>
        <v>31</v>
      </c>
      <c r="V2678">
        <f t="shared" si="251"/>
        <v>2014</v>
      </c>
    </row>
    <row r="2679" spans="1:22" ht="60" x14ac:dyDescent="0.25">
      <c r="A2679">
        <v>1794</v>
      </c>
      <c r="B2679" s="3" t="s">
        <v>1795</v>
      </c>
      <c r="C2679" s="3" t="s">
        <v>5904</v>
      </c>
      <c r="D2679" s="6">
        <v>9000</v>
      </c>
      <c r="E2679" s="8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8283</v>
      </c>
      <c r="O2679">
        <f t="shared" si="246"/>
        <v>11</v>
      </c>
      <c r="P2679">
        <f t="shared" si="247"/>
        <v>55.39</v>
      </c>
      <c r="Q2679" t="s">
        <v>8323</v>
      </c>
      <c r="R2679" t="s">
        <v>8324</v>
      </c>
      <c r="S2679" s="14">
        <f t="shared" si="248"/>
        <v>42011.551180555558</v>
      </c>
      <c r="T2679" s="14">
        <f t="shared" si="249"/>
        <v>42046.551180555558</v>
      </c>
      <c r="U2679">
        <f t="shared" si="250"/>
        <v>35</v>
      </c>
      <c r="V2679">
        <f t="shared" si="251"/>
        <v>2015</v>
      </c>
    </row>
    <row r="2680" spans="1:22" ht="60" x14ac:dyDescent="0.25">
      <c r="A2680">
        <v>958</v>
      </c>
      <c r="B2680" s="3" t="s">
        <v>959</v>
      </c>
      <c r="C2680" s="3" t="s">
        <v>5068</v>
      </c>
      <c r="D2680" s="6">
        <v>7777</v>
      </c>
      <c r="E2680" s="8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8271</v>
      </c>
      <c r="O2680">
        <f t="shared" si="246"/>
        <v>11</v>
      </c>
      <c r="P2680">
        <f t="shared" si="247"/>
        <v>51.82</v>
      </c>
      <c r="Q2680" t="s">
        <v>8308</v>
      </c>
      <c r="R2680" t="s">
        <v>8314</v>
      </c>
      <c r="S2680" s="14">
        <f t="shared" si="248"/>
        <v>42082.802812499998</v>
      </c>
      <c r="T2680" s="14">
        <f t="shared" si="249"/>
        <v>42104.207638888889</v>
      </c>
      <c r="U2680">
        <f t="shared" si="250"/>
        <v>22</v>
      </c>
      <c r="V2680">
        <f t="shared" si="251"/>
        <v>2015</v>
      </c>
    </row>
    <row r="2681" spans="1:22" ht="60" x14ac:dyDescent="0.25">
      <c r="A2681">
        <v>2877</v>
      </c>
      <c r="B2681" s="3" t="s">
        <v>2877</v>
      </c>
      <c r="C2681" s="3" t="s">
        <v>6987</v>
      </c>
      <c r="D2681" s="6">
        <v>6000</v>
      </c>
      <c r="E2681" s="8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8269</v>
      </c>
      <c r="O2681">
        <f t="shared" si="246"/>
        <v>11</v>
      </c>
      <c r="P2681">
        <f t="shared" si="247"/>
        <v>108.33</v>
      </c>
      <c r="Q2681" t="s">
        <v>8315</v>
      </c>
      <c r="R2681" t="s">
        <v>8316</v>
      </c>
      <c r="S2681" s="14">
        <f t="shared" si="248"/>
        <v>42672.955138888887</v>
      </c>
      <c r="T2681" s="14">
        <f t="shared" si="249"/>
        <v>42704.708333333328</v>
      </c>
      <c r="U2681">
        <f t="shared" si="250"/>
        <v>32</v>
      </c>
      <c r="V2681">
        <f t="shared" si="251"/>
        <v>2016</v>
      </c>
    </row>
    <row r="2682" spans="1:22" ht="60" x14ac:dyDescent="0.25">
      <c r="A2682">
        <v>3731</v>
      </c>
      <c r="B2682" s="3" t="s">
        <v>3728</v>
      </c>
      <c r="C2682" s="3" t="s">
        <v>7841</v>
      </c>
      <c r="D2682" s="6">
        <v>5500</v>
      </c>
      <c r="E2682" s="8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8269</v>
      </c>
      <c r="O2682">
        <f t="shared" si="246"/>
        <v>11</v>
      </c>
      <c r="P2682">
        <f t="shared" si="247"/>
        <v>51.67</v>
      </c>
      <c r="Q2682" t="s">
        <v>8315</v>
      </c>
      <c r="R2682" t="s">
        <v>8316</v>
      </c>
      <c r="S2682" s="14">
        <f t="shared" si="248"/>
        <v>41983.752847222218</v>
      </c>
      <c r="T2682" s="14">
        <f t="shared" si="249"/>
        <v>42014.140972222223</v>
      </c>
      <c r="U2682">
        <f t="shared" si="250"/>
        <v>31</v>
      </c>
      <c r="V2682">
        <f t="shared" si="251"/>
        <v>2014</v>
      </c>
    </row>
    <row r="2683" spans="1:22" ht="30" x14ac:dyDescent="0.25">
      <c r="A2683">
        <v>1807</v>
      </c>
      <c r="B2683" s="3" t="s">
        <v>1808</v>
      </c>
      <c r="C2683" s="3" t="s">
        <v>5917</v>
      </c>
      <c r="D2683" s="6">
        <v>5000</v>
      </c>
      <c r="E2683" s="8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8283</v>
      </c>
      <c r="O2683">
        <f t="shared" si="246"/>
        <v>11</v>
      </c>
      <c r="P2683">
        <f t="shared" si="247"/>
        <v>69.13</v>
      </c>
      <c r="Q2683" t="s">
        <v>8323</v>
      </c>
      <c r="R2683" t="s">
        <v>8324</v>
      </c>
      <c r="S2683" s="14">
        <f t="shared" si="248"/>
        <v>41880.068437499998</v>
      </c>
      <c r="T2683" s="14">
        <f t="shared" si="249"/>
        <v>41910.068437499998</v>
      </c>
      <c r="U2683">
        <f t="shared" si="250"/>
        <v>30</v>
      </c>
      <c r="V2683">
        <f t="shared" si="251"/>
        <v>2014</v>
      </c>
    </row>
    <row r="2684" spans="1:22" ht="60" x14ac:dyDescent="0.25">
      <c r="A2684">
        <v>2752</v>
      </c>
      <c r="B2684" s="3" t="s">
        <v>2752</v>
      </c>
      <c r="C2684" s="3" t="s">
        <v>6862</v>
      </c>
      <c r="D2684" s="6">
        <v>4800</v>
      </c>
      <c r="E2684" s="8">
        <v>550</v>
      </c>
      <c r="F2684" t="s">
        <v>8220</v>
      </c>
      <c r="G2684" t="s">
        <v>8223</v>
      </c>
      <c r="H2684" t="s">
        <v>8245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8302</v>
      </c>
      <c r="O2684">
        <f t="shared" si="246"/>
        <v>11</v>
      </c>
      <c r="P2684">
        <f t="shared" si="247"/>
        <v>39.29</v>
      </c>
      <c r="Q2684" t="s">
        <v>8321</v>
      </c>
      <c r="R2684" t="s">
        <v>8349</v>
      </c>
      <c r="S2684" s="14">
        <f t="shared" si="248"/>
        <v>40855.765092592592</v>
      </c>
      <c r="T2684" s="14">
        <f t="shared" si="249"/>
        <v>40895.765092592592</v>
      </c>
      <c r="U2684">
        <f t="shared" si="250"/>
        <v>40</v>
      </c>
      <c r="V2684">
        <f t="shared" si="251"/>
        <v>2011</v>
      </c>
    </row>
    <row r="2685" spans="1:22" ht="45" x14ac:dyDescent="0.25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 t="shared" si="246"/>
        <v>11</v>
      </c>
      <c r="P2685">
        <f t="shared" si="247"/>
        <v>45.83</v>
      </c>
      <c r="Q2685" t="s">
        <v>8315</v>
      </c>
      <c r="R2685" t="s">
        <v>8316</v>
      </c>
      <c r="S2685" s="14">
        <f t="shared" si="248"/>
        <v>42233.671747685185</v>
      </c>
      <c r="T2685" s="14">
        <f t="shared" si="249"/>
        <v>42278.541666666672</v>
      </c>
      <c r="U2685">
        <f t="shared" si="250"/>
        <v>45</v>
      </c>
      <c r="V2685">
        <f t="shared" si="251"/>
        <v>2015</v>
      </c>
    </row>
    <row r="2686" spans="1:22" ht="45" x14ac:dyDescent="0.25">
      <c r="A2686">
        <v>2581</v>
      </c>
      <c r="B2686" s="3" t="s">
        <v>2581</v>
      </c>
      <c r="C2686" s="3" t="s">
        <v>6691</v>
      </c>
      <c r="D2686" s="6">
        <v>5000</v>
      </c>
      <c r="E2686" s="8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8282</v>
      </c>
      <c r="O2686">
        <f t="shared" si="246"/>
        <v>11</v>
      </c>
      <c r="P2686">
        <f t="shared" si="247"/>
        <v>48.18</v>
      </c>
      <c r="Q2686" t="s">
        <v>8326</v>
      </c>
      <c r="R2686" t="s">
        <v>8354</v>
      </c>
      <c r="S2686" s="14">
        <f t="shared" si="248"/>
        <v>42294.628449074073</v>
      </c>
      <c r="T2686" s="14">
        <f t="shared" si="249"/>
        <v>42324.670115740737</v>
      </c>
      <c r="U2686">
        <f t="shared" si="250"/>
        <v>31</v>
      </c>
      <c r="V2686">
        <f t="shared" si="251"/>
        <v>2015</v>
      </c>
    </row>
    <row r="2687" spans="1:22" ht="45" x14ac:dyDescent="0.25">
      <c r="A2687">
        <v>3968</v>
      </c>
      <c r="B2687" s="3" t="s">
        <v>3965</v>
      </c>
      <c r="C2687" s="3" t="s">
        <v>8075</v>
      </c>
      <c r="D2687" s="6">
        <v>5000</v>
      </c>
      <c r="E2687" s="8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8269</v>
      </c>
      <c r="O2687">
        <f t="shared" si="246"/>
        <v>11</v>
      </c>
      <c r="P2687">
        <f t="shared" si="247"/>
        <v>47.91</v>
      </c>
      <c r="Q2687" t="s">
        <v>8315</v>
      </c>
      <c r="R2687" t="s">
        <v>8316</v>
      </c>
      <c r="S2687" s="14">
        <f t="shared" si="248"/>
        <v>42452.815659722226</v>
      </c>
      <c r="T2687" s="14">
        <f t="shared" si="249"/>
        <v>42512.815659722226</v>
      </c>
      <c r="U2687">
        <f t="shared" si="250"/>
        <v>60</v>
      </c>
      <c r="V2687">
        <f t="shared" si="251"/>
        <v>2016</v>
      </c>
    </row>
    <row r="2688" spans="1:22" ht="45" x14ac:dyDescent="0.25">
      <c r="A2688">
        <v>4096</v>
      </c>
      <c r="B2688" s="3" t="s">
        <v>4092</v>
      </c>
      <c r="C2688" s="3" t="s">
        <v>8199</v>
      </c>
      <c r="D2688" s="6">
        <v>3500</v>
      </c>
      <c r="E2688" s="8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8269</v>
      </c>
      <c r="O2688">
        <f t="shared" si="246"/>
        <v>11</v>
      </c>
      <c r="P2688">
        <f t="shared" si="247"/>
        <v>80</v>
      </c>
      <c r="Q2688" t="s">
        <v>8315</v>
      </c>
      <c r="R2688" t="s">
        <v>8316</v>
      </c>
      <c r="S2688" s="14">
        <f t="shared" si="248"/>
        <v>42750.530312499999</v>
      </c>
      <c r="T2688" s="14">
        <f t="shared" si="249"/>
        <v>42794.368749999994</v>
      </c>
      <c r="U2688">
        <f t="shared" si="250"/>
        <v>44</v>
      </c>
      <c r="V2688">
        <f t="shared" si="251"/>
        <v>2017</v>
      </c>
    </row>
    <row r="2689" spans="1:22" ht="45" x14ac:dyDescent="0.25">
      <c r="A2689">
        <v>1809</v>
      </c>
      <c r="B2689" s="3" t="s">
        <v>1810</v>
      </c>
      <c r="C2689" s="3" t="s">
        <v>5919</v>
      </c>
      <c r="D2689" s="6">
        <v>3500</v>
      </c>
      <c r="E2689" s="8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8283</v>
      </c>
      <c r="O2689">
        <f t="shared" si="246"/>
        <v>11</v>
      </c>
      <c r="P2689">
        <f t="shared" si="247"/>
        <v>42.22</v>
      </c>
      <c r="Q2689" t="s">
        <v>8323</v>
      </c>
      <c r="R2689" t="s">
        <v>8324</v>
      </c>
      <c r="S2689" s="14">
        <f t="shared" si="248"/>
        <v>42029.907858796301</v>
      </c>
      <c r="T2689" s="14">
        <f t="shared" si="249"/>
        <v>42064.907858796301</v>
      </c>
      <c r="U2689">
        <f t="shared" si="250"/>
        <v>35</v>
      </c>
      <c r="V2689">
        <f t="shared" si="251"/>
        <v>2015</v>
      </c>
    </row>
    <row r="2690" spans="1:22" ht="60" x14ac:dyDescent="0.25">
      <c r="A2690">
        <v>924</v>
      </c>
      <c r="B2690" s="3" t="s">
        <v>925</v>
      </c>
      <c r="C2690" s="3" t="s">
        <v>5034</v>
      </c>
      <c r="D2690" s="6">
        <v>3000</v>
      </c>
      <c r="E2690" s="8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8276</v>
      </c>
      <c r="O2690">
        <f t="shared" ref="O2690:O2753" si="252">ROUND(E2690/D2690*100,0)</f>
        <v>11</v>
      </c>
      <c r="P2690">
        <f t="shared" si="247"/>
        <v>21.8</v>
      </c>
      <c r="Q2690" t="s">
        <v>8312</v>
      </c>
      <c r="R2690" t="s">
        <v>8344</v>
      </c>
      <c r="S2690" s="14">
        <f t="shared" si="248"/>
        <v>41288.942928240744</v>
      </c>
      <c r="T2690" s="14">
        <f t="shared" si="249"/>
        <v>41318.942928240744</v>
      </c>
      <c r="U2690">
        <f t="shared" si="250"/>
        <v>30</v>
      </c>
      <c r="V2690">
        <f t="shared" si="251"/>
        <v>2013</v>
      </c>
    </row>
    <row r="2691" spans="1:22" ht="45" x14ac:dyDescent="0.25">
      <c r="A2691">
        <v>2376</v>
      </c>
      <c r="B2691" s="3" t="s">
        <v>2377</v>
      </c>
      <c r="C2691" s="3" t="s">
        <v>6486</v>
      </c>
      <c r="D2691" s="6">
        <v>3000</v>
      </c>
      <c r="E2691" s="8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>
        <f t="shared" si="252"/>
        <v>11</v>
      </c>
      <c r="P2691">
        <f t="shared" ref="P2691:P2754" si="253">IFERROR(ROUND(E2691/L2691,2),0)</f>
        <v>81.58</v>
      </c>
      <c r="Q2691" t="s">
        <v>8308</v>
      </c>
      <c r="R2691" t="s">
        <v>8355</v>
      </c>
      <c r="S2691" s="14">
        <f t="shared" ref="S2691:S2754" si="254">+(((J2691/60)/60)/24)+DATE(1970,1,1)</f>
        <v>42318.925532407404</v>
      </c>
      <c r="T2691" s="14">
        <f t="shared" ref="T2691:T2754" si="255">+(((I2691/60)/60)/24)+DATE(1970,1,1)</f>
        <v>42348.925532407404</v>
      </c>
      <c r="U2691">
        <f t="shared" ref="U2691:U2754" si="256">CEILING(T2691-S2691,1)</f>
        <v>30</v>
      </c>
      <c r="V2691">
        <f t="shared" ref="V2691:V2754" si="257">YEAR(S2691)</f>
        <v>2015</v>
      </c>
    </row>
    <row r="2692" spans="1:22" ht="60" x14ac:dyDescent="0.25">
      <c r="A2692">
        <v>2143</v>
      </c>
      <c r="B2692" s="3" t="s">
        <v>2144</v>
      </c>
      <c r="C2692" s="3" t="s">
        <v>6253</v>
      </c>
      <c r="D2692" s="6">
        <v>2000</v>
      </c>
      <c r="E2692" s="8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8280</v>
      </c>
      <c r="O2692">
        <f t="shared" si="252"/>
        <v>11</v>
      </c>
      <c r="P2692">
        <f t="shared" si="253"/>
        <v>45</v>
      </c>
      <c r="Q2692" t="s">
        <v>8310</v>
      </c>
      <c r="R2692" t="s">
        <v>8346</v>
      </c>
      <c r="S2692" s="14">
        <f t="shared" si="254"/>
        <v>40332.886712962965</v>
      </c>
      <c r="T2692" s="14">
        <f t="shared" si="255"/>
        <v>40380.791666666664</v>
      </c>
      <c r="U2692">
        <f t="shared" si="256"/>
        <v>48</v>
      </c>
      <c r="V2692">
        <f t="shared" si="257"/>
        <v>2010</v>
      </c>
    </row>
    <row r="2693" spans="1:22" ht="45" x14ac:dyDescent="0.25">
      <c r="A2693">
        <v>4088</v>
      </c>
      <c r="B2693" s="3" t="s">
        <v>4084</v>
      </c>
      <c r="C2693" s="3" t="s">
        <v>8191</v>
      </c>
      <c r="D2693" s="6">
        <v>2000</v>
      </c>
      <c r="E2693" s="8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8269</v>
      </c>
      <c r="O2693">
        <f t="shared" si="252"/>
        <v>11</v>
      </c>
      <c r="P2693">
        <f t="shared" si="253"/>
        <v>72</v>
      </c>
      <c r="Q2693" t="s">
        <v>8315</v>
      </c>
      <c r="R2693" t="s">
        <v>8316</v>
      </c>
      <c r="S2693" s="14">
        <f t="shared" si="254"/>
        <v>41990.612546296295</v>
      </c>
      <c r="T2693" s="14">
        <f t="shared" si="255"/>
        <v>42020.434722222228</v>
      </c>
      <c r="U2693">
        <f t="shared" si="256"/>
        <v>30</v>
      </c>
      <c r="V2693">
        <f t="shared" si="257"/>
        <v>2014</v>
      </c>
    </row>
    <row r="2694" spans="1:22" ht="60" x14ac:dyDescent="0.25">
      <c r="A2694">
        <v>3978</v>
      </c>
      <c r="B2694" s="3" t="s">
        <v>3975</v>
      </c>
      <c r="C2694" s="3" t="s">
        <v>8085</v>
      </c>
      <c r="D2694" s="6">
        <v>2000</v>
      </c>
      <c r="E2694" s="8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8269</v>
      </c>
      <c r="O2694">
        <f t="shared" si="252"/>
        <v>11</v>
      </c>
      <c r="P2694">
        <f t="shared" si="253"/>
        <v>26.75</v>
      </c>
      <c r="Q2694" t="s">
        <v>8315</v>
      </c>
      <c r="R2694" t="s">
        <v>8316</v>
      </c>
      <c r="S2694" s="14">
        <f t="shared" si="254"/>
        <v>41975.642974537041</v>
      </c>
      <c r="T2694" s="14">
        <f t="shared" si="255"/>
        <v>42035.642974537041</v>
      </c>
      <c r="U2694">
        <f t="shared" si="256"/>
        <v>60</v>
      </c>
      <c r="V2694">
        <f t="shared" si="257"/>
        <v>2014</v>
      </c>
    </row>
    <row r="2695" spans="1:22" ht="60" x14ac:dyDescent="0.25">
      <c r="A2695">
        <v>1578</v>
      </c>
      <c r="B2695" s="3" t="s">
        <v>1579</v>
      </c>
      <c r="C2695" s="3" t="s">
        <v>5688</v>
      </c>
      <c r="D2695" s="6">
        <v>1897</v>
      </c>
      <c r="E2695" s="8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8288</v>
      </c>
      <c r="O2695">
        <f t="shared" si="252"/>
        <v>11</v>
      </c>
      <c r="P2695">
        <f t="shared" si="253"/>
        <v>51.25</v>
      </c>
      <c r="Q2695" t="s">
        <v>8321</v>
      </c>
      <c r="R2695" t="s">
        <v>8353</v>
      </c>
      <c r="S2695" s="14">
        <f t="shared" si="254"/>
        <v>40399.065868055557</v>
      </c>
      <c r="T2695" s="14">
        <f t="shared" si="255"/>
        <v>40423.083333333336</v>
      </c>
      <c r="U2695">
        <f t="shared" si="256"/>
        <v>25</v>
      </c>
      <c r="V2695">
        <f t="shared" si="257"/>
        <v>2010</v>
      </c>
    </row>
    <row r="2696" spans="1:22" ht="60" x14ac:dyDescent="0.25">
      <c r="A2696">
        <v>3896</v>
      </c>
      <c r="B2696" s="3" t="s">
        <v>3893</v>
      </c>
      <c r="C2696" s="3" t="s">
        <v>8004</v>
      </c>
      <c r="D2696" s="6">
        <v>1600</v>
      </c>
      <c r="E2696" s="8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8269</v>
      </c>
      <c r="O2696">
        <f t="shared" si="252"/>
        <v>11</v>
      </c>
      <c r="P2696">
        <f t="shared" si="253"/>
        <v>42.5</v>
      </c>
      <c r="Q2696" t="s">
        <v>8315</v>
      </c>
      <c r="R2696" t="s">
        <v>8316</v>
      </c>
      <c r="S2696" s="14">
        <f t="shared" si="254"/>
        <v>41793.191875000004</v>
      </c>
      <c r="T2696" s="14">
        <f t="shared" si="255"/>
        <v>41807.191875000004</v>
      </c>
      <c r="U2696">
        <f t="shared" si="256"/>
        <v>14</v>
      </c>
      <c r="V2696">
        <f t="shared" si="257"/>
        <v>2014</v>
      </c>
    </row>
    <row r="2697" spans="1:22" ht="45" x14ac:dyDescent="0.25">
      <c r="A2697">
        <v>1735</v>
      </c>
      <c r="B2697" s="3" t="s">
        <v>1736</v>
      </c>
      <c r="C2697" s="3" t="s">
        <v>5845</v>
      </c>
      <c r="D2697" s="6">
        <v>1000</v>
      </c>
      <c r="E2697" s="8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>
        <f t="shared" si="252"/>
        <v>11</v>
      </c>
      <c r="P2697">
        <f t="shared" si="253"/>
        <v>55</v>
      </c>
      <c r="Q2697" t="s">
        <v>8312</v>
      </c>
      <c r="R2697" t="s">
        <v>8337</v>
      </c>
      <c r="S2697" s="14">
        <f t="shared" si="254"/>
        <v>42559.814178240747</v>
      </c>
      <c r="T2697" s="14">
        <f t="shared" si="255"/>
        <v>42589.814178240747</v>
      </c>
      <c r="U2697">
        <f t="shared" si="256"/>
        <v>30</v>
      </c>
      <c r="V2697">
        <f t="shared" si="257"/>
        <v>2016</v>
      </c>
    </row>
    <row r="2698" spans="1:22" ht="60" x14ac:dyDescent="0.25">
      <c r="A2698">
        <v>2759</v>
      </c>
      <c r="B2698" s="3" t="s">
        <v>2759</v>
      </c>
      <c r="C2698" s="3" t="s">
        <v>6869</v>
      </c>
      <c r="D2698" s="6">
        <v>1000</v>
      </c>
      <c r="E2698" s="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>
        <f t="shared" si="252"/>
        <v>11</v>
      </c>
      <c r="P2698">
        <f t="shared" si="253"/>
        <v>52.5</v>
      </c>
      <c r="Q2698" t="s">
        <v>8321</v>
      </c>
      <c r="R2698" t="s">
        <v>8349</v>
      </c>
      <c r="S2698" s="14">
        <f t="shared" si="254"/>
        <v>42524.36650462963</v>
      </c>
      <c r="T2698" s="14">
        <f t="shared" si="255"/>
        <v>42567.36650462963</v>
      </c>
      <c r="U2698">
        <f t="shared" si="256"/>
        <v>43</v>
      </c>
      <c r="V2698">
        <f t="shared" si="257"/>
        <v>2016</v>
      </c>
    </row>
    <row r="2699" spans="1:22" ht="60" x14ac:dyDescent="0.25">
      <c r="A2699">
        <v>4037</v>
      </c>
      <c r="B2699" s="3" t="s">
        <v>4033</v>
      </c>
      <c r="C2699" s="3" t="s">
        <v>8141</v>
      </c>
      <c r="D2699" s="6">
        <v>700</v>
      </c>
      <c r="E2699" s="8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>
        <f t="shared" si="252"/>
        <v>11</v>
      </c>
      <c r="P2699">
        <f t="shared" si="253"/>
        <v>40</v>
      </c>
      <c r="Q2699" t="s">
        <v>8315</v>
      </c>
      <c r="R2699" t="s">
        <v>8316</v>
      </c>
      <c r="S2699" s="14">
        <f t="shared" si="254"/>
        <v>42497.070775462969</v>
      </c>
      <c r="T2699" s="14">
        <f t="shared" si="255"/>
        <v>42514.600694444445</v>
      </c>
      <c r="U2699">
        <f t="shared" si="256"/>
        <v>18</v>
      </c>
      <c r="V2699">
        <f t="shared" si="257"/>
        <v>2016</v>
      </c>
    </row>
    <row r="2700" spans="1:22" ht="45" x14ac:dyDescent="0.25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252"/>
        <v>10</v>
      </c>
      <c r="P2700">
        <f t="shared" si="253"/>
        <v>744.55</v>
      </c>
      <c r="Q2700" t="s">
        <v>8321</v>
      </c>
      <c r="R2700" t="s">
        <v>8356</v>
      </c>
      <c r="S2700" s="14">
        <f t="shared" si="254"/>
        <v>42142.767106481479</v>
      </c>
      <c r="T2700" s="14">
        <f t="shared" si="255"/>
        <v>42163.625</v>
      </c>
      <c r="U2700">
        <f t="shared" si="256"/>
        <v>21</v>
      </c>
      <c r="V2700">
        <f t="shared" si="257"/>
        <v>2015</v>
      </c>
    </row>
    <row r="2701" spans="1:22" ht="60" x14ac:dyDescent="0.25">
      <c r="A2701">
        <v>132</v>
      </c>
      <c r="B2701" s="3" t="s">
        <v>134</v>
      </c>
      <c r="C2701" s="3" t="s">
        <v>4243</v>
      </c>
      <c r="D2701" s="6">
        <v>80000</v>
      </c>
      <c r="E2701" s="8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>
        <f t="shared" si="252"/>
        <v>10</v>
      </c>
      <c r="P2701">
        <f t="shared" si="253"/>
        <v>94.51</v>
      </c>
      <c r="Q2701" t="s">
        <v>8318</v>
      </c>
      <c r="R2701" t="s">
        <v>8338</v>
      </c>
      <c r="S2701" s="14">
        <f t="shared" si="254"/>
        <v>41905.812581018516</v>
      </c>
      <c r="T2701" s="14">
        <f t="shared" si="255"/>
        <v>41950.854247685187</v>
      </c>
      <c r="U2701">
        <f t="shared" si="256"/>
        <v>46</v>
      </c>
      <c r="V2701">
        <f t="shared" si="257"/>
        <v>2014</v>
      </c>
    </row>
    <row r="2702" spans="1:22" ht="60" x14ac:dyDescent="0.25">
      <c r="A2702">
        <v>667</v>
      </c>
      <c r="B2702" s="3" t="s">
        <v>668</v>
      </c>
      <c r="C2702" s="3" t="s">
        <v>4777</v>
      </c>
      <c r="D2702" s="6">
        <v>50000</v>
      </c>
      <c r="E2702" s="8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8271</v>
      </c>
      <c r="O2702">
        <f t="shared" si="252"/>
        <v>10</v>
      </c>
      <c r="P2702">
        <f t="shared" si="253"/>
        <v>178.93</v>
      </c>
      <c r="Q2702" t="s">
        <v>8308</v>
      </c>
      <c r="R2702" t="s">
        <v>8314</v>
      </c>
      <c r="S2702" s="14">
        <f t="shared" si="254"/>
        <v>42632.373414351852</v>
      </c>
      <c r="T2702" s="14">
        <f t="shared" si="255"/>
        <v>42672.373414351852</v>
      </c>
      <c r="U2702">
        <f t="shared" si="256"/>
        <v>40</v>
      </c>
      <c r="V2702">
        <f t="shared" si="257"/>
        <v>2016</v>
      </c>
    </row>
    <row r="2703" spans="1:22" ht="60" x14ac:dyDescent="0.25">
      <c r="A2703">
        <v>1324</v>
      </c>
      <c r="B2703" s="3" t="s">
        <v>1325</v>
      </c>
      <c r="C2703" s="3" t="s">
        <v>5434</v>
      </c>
      <c r="D2703" s="6">
        <v>50000</v>
      </c>
      <c r="E2703" s="8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8271</v>
      </c>
      <c r="O2703">
        <f t="shared" si="252"/>
        <v>10</v>
      </c>
      <c r="P2703">
        <f t="shared" si="253"/>
        <v>54.67</v>
      </c>
      <c r="Q2703" t="s">
        <v>8308</v>
      </c>
      <c r="R2703" t="s">
        <v>8314</v>
      </c>
      <c r="S2703" s="14">
        <f t="shared" si="254"/>
        <v>42626.633703703701</v>
      </c>
      <c r="T2703" s="14">
        <f t="shared" si="255"/>
        <v>42656.633703703701</v>
      </c>
      <c r="U2703">
        <f t="shared" si="256"/>
        <v>30</v>
      </c>
      <c r="V2703">
        <f t="shared" si="257"/>
        <v>2016</v>
      </c>
    </row>
    <row r="2704" spans="1:22" ht="60" x14ac:dyDescent="0.25">
      <c r="A2704">
        <v>2770</v>
      </c>
      <c r="B2704" s="3" t="s">
        <v>2770</v>
      </c>
      <c r="C2704" s="3" t="s">
        <v>6880</v>
      </c>
      <c r="D2704" s="6">
        <v>20000</v>
      </c>
      <c r="E2704" s="8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8302</v>
      </c>
      <c r="O2704">
        <f t="shared" si="252"/>
        <v>10</v>
      </c>
      <c r="P2704">
        <f t="shared" si="253"/>
        <v>63.1</v>
      </c>
      <c r="Q2704" t="s">
        <v>8321</v>
      </c>
      <c r="R2704" t="s">
        <v>8349</v>
      </c>
      <c r="S2704" s="14">
        <f t="shared" si="254"/>
        <v>41686.705208333333</v>
      </c>
      <c r="T2704" s="14">
        <f t="shared" si="255"/>
        <v>41716.663541666669</v>
      </c>
      <c r="U2704">
        <f t="shared" si="256"/>
        <v>30</v>
      </c>
      <c r="V2704">
        <f t="shared" si="257"/>
        <v>2014</v>
      </c>
    </row>
    <row r="2705" spans="1:22" ht="60" x14ac:dyDescent="0.25">
      <c r="A2705">
        <v>499</v>
      </c>
      <c r="B2705" s="3" t="s">
        <v>500</v>
      </c>
      <c r="C2705" s="3" t="s">
        <v>4609</v>
      </c>
      <c r="D2705" s="6">
        <v>20000</v>
      </c>
      <c r="E2705" s="8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8268</v>
      </c>
      <c r="O2705">
        <f t="shared" si="252"/>
        <v>10</v>
      </c>
      <c r="P2705">
        <f t="shared" si="253"/>
        <v>73.459999999999994</v>
      </c>
      <c r="Q2705" t="s">
        <v>8318</v>
      </c>
      <c r="R2705" t="s">
        <v>8345</v>
      </c>
      <c r="S2705" s="14">
        <f t="shared" si="254"/>
        <v>40043.895462962959</v>
      </c>
      <c r="T2705" s="14">
        <f t="shared" si="255"/>
        <v>40098.874305555553</v>
      </c>
      <c r="U2705">
        <f t="shared" si="256"/>
        <v>55</v>
      </c>
      <c r="V2705">
        <f t="shared" si="257"/>
        <v>2009</v>
      </c>
    </row>
    <row r="2706" spans="1:22" ht="60" x14ac:dyDescent="0.25">
      <c r="A2706">
        <v>2517</v>
      </c>
      <c r="B2706" s="3" t="s">
        <v>2517</v>
      </c>
      <c r="C2706" s="3" t="s">
        <v>6627</v>
      </c>
      <c r="D2706" s="6">
        <v>18000</v>
      </c>
      <c r="E2706" s="8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8297</v>
      </c>
      <c r="O2706">
        <f t="shared" si="252"/>
        <v>10</v>
      </c>
      <c r="P2706">
        <f t="shared" si="253"/>
        <v>53.55</v>
      </c>
      <c r="Q2706" t="s">
        <v>8326</v>
      </c>
      <c r="R2706" t="s">
        <v>8357</v>
      </c>
      <c r="S2706" s="14">
        <f t="shared" si="254"/>
        <v>42052.802430555559</v>
      </c>
      <c r="T2706" s="14">
        <f t="shared" si="255"/>
        <v>42082.760763888888</v>
      </c>
      <c r="U2706">
        <f t="shared" si="256"/>
        <v>30</v>
      </c>
      <c r="V2706">
        <f t="shared" si="257"/>
        <v>2015</v>
      </c>
    </row>
    <row r="2707" spans="1:22" ht="45" x14ac:dyDescent="0.25">
      <c r="A2707">
        <v>2756</v>
      </c>
      <c r="B2707" s="3" t="s">
        <v>2756</v>
      </c>
      <c r="C2707" s="3" t="s">
        <v>6866</v>
      </c>
      <c r="D2707" s="6">
        <v>10000</v>
      </c>
      <c r="E2707" s="8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8302</v>
      </c>
      <c r="O2707">
        <f t="shared" si="252"/>
        <v>10</v>
      </c>
      <c r="P2707">
        <f t="shared" si="253"/>
        <v>31.76</v>
      </c>
      <c r="Q2707" t="s">
        <v>8321</v>
      </c>
      <c r="R2707" t="s">
        <v>8349</v>
      </c>
      <c r="S2707" s="14">
        <f t="shared" si="254"/>
        <v>41620.90047453704</v>
      </c>
      <c r="T2707" s="14">
        <f t="shared" si="255"/>
        <v>41650.90047453704</v>
      </c>
      <c r="U2707">
        <f t="shared" si="256"/>
        <v>30</v>
      </c>
      <c r="V2707">
        <f t="shared" si="257"/>
        <v>2013</v>
      </c>
    </row>
    <row r="2708" spans="1:22" ht="45" x14ac:dyDescent="0.25">
      <c r="A2708">
        <v>3913</v>
      </c>
      <c r="B2708" s="3" t="s">
        <v>3910</v>
      </c>
      <c r="C2708" s="3" t="s">
        <v>8021</v>
      </c>
      <c r="D2708" s="6">
        <v>10000</v>
      </c>
      <c r="E2708" s="8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8269</v>
      </c>
      <c r="O2708">
        <f t="shared" si="252"/>
        <v>10</v>
      </c>
      <c r="P2708">
        <f t="shared" si="253"/>
        <v>142.86000000000001</v>
      </c>
      <c r="Q2708" t="s">
        <v>8315</v>
      </c>
      <c r="R2708" t="s">
        <v>8316</v>
      </c>
      <c r="S2708" s="14">
        <f t="shared" si="254"/>
        <v>42308.211215277777</v>
      </c>
      <c r="T2708" s="14">
        <f t="shared" si="255"/>
        <v>42338.252881944441</v>
      </c>
      <c r="U2708">
        <f t="shared" si="256"/>
        <v>31</v>
      </c>
      <c r="V2708">
        <f t="shared" si="257"/>
        <v>2015</v>
      </c>
    </row>
    <row r="2709" spans="1:22" ht="45" x14ac:dyDescent="0.25">
      <c r="A2709">
        <v>716</v>
      </c>
      <c r="B2709" s="3" t="s">
        <v>717</v>
      </c>
      <c r="C2709" s="3" t="s">
        <v>4826</v>
      </c>
      <c r="D2709" s="6">
        <v>7000</v>
      </c>
      <c r="E2709" s="8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8271</v>
      </c>
      <c r="O2709">
        <f t="shared" si="252"/>
        <v>10</v>
      </c>
      <c r="P2709">
        <f t="shared" si="253"/>
        <v>44.69</v>
      </c>
      <c r="Q2709" t="s">
        <v>8308</v>
      </c>
      <c r="R2709" t="s">
        <v>8314</v>
      </c>
      <c r="S2709" s="14">
        <f t="shared" si="254"/>
        <v>41940.658645833333</v>
      </c>
      <c r="T2709" s="14">
        <f t="shared" si="255"/>
        <v>41974</v>
      </c>
      <c r="U2709">
        <f t="shared" si="256"/>
        <v>34</v>
      </c>
      <c r="V2709">
        <f t="shared" si="257"/>
        <v>2014</v>
      </c>
    </row>
    <row r="2710" spans="1:22" ht="60" x14ac:dyDescent="0.25">
      <c r="A2710">
        <v>432</v>
      </c>
      <c r="B2710" s="3" t="s">
        <v>433</v>
      </c>
      <c r="C2710" s="3" t="s">
        <v>4542</v>
      </c>
      <c r="D2710" s="6">
        <v>6000</v>
      </c>
      <c r="E2710" s="8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8268</v>
      </c>
      <c r="O2710">
        <f t="shared" si="252"/>
        <v>10</v>
      </c>
      <c r="P2710">
        <f t="shared" si="253"/>
        <v>71.25</v>
      </c>
      <c r="Q2710" t="s">
        <v>8318</v>
      </c>
      <c r="R2710" t="s">
        <v>8345</v>
      </c>
      <c r="S2710" s="14">
        <f t="shared" si="254"/>
        <v>42238.726631944446</v>
      </c>
      <c r="T2710" s="14">
        <f t="shared" si="255"/>
        <v>42298.726631944446</v>
      </c>
      <c r="U2710">
        <f t="shared" si="256"/>
        <v>60</v>
      </c>
      <c r="V2710">
        <f t="shared" si="257"/>
        <v>2015</v>
      </c>
    </row>
    <row r="2711" spans="1:22" ht="60" x14ac:dyDescent="0.25">
      <c r="A2711">
        <v>1725</v>
      </c>
      <c r="B2711" s="3" t="s">
        <v>1726</v>
      </c>
      <c r="C2711" s="3" t="s">
        <v>5835</v>
      </c>
      <c r="D2711" s="6">
        <v>5500</v>
      </c>
      <c r="E2711" s="8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8291</v>
      </c>
      <c r="O2711">
        <f t="shared" si="252"/>
        <v>10</v>
      </c>
      <c r="P2711">
        <f t="shared" si="253"/>
        <v>62.22</v>
      </c>
      <c r="Q2711" t="s">
        <v>8312</v>
      </c>
      <c r="R2711" t="s">
        <v>8337</v>
      </c>
      <c r="S2711" s="14">
        <f t="shared" si="254"/>
        <v>41845.968159722222</v>
      </c>
      <c r="T2711" s="14">
        <f t="shared" si="255"/>
        <v>41875.968159722222</v>
      </c>
      <c r="U2711">
        <f t="shared" si="256"/>
        <v>30</v>
      </c>
      <c r="V2711">
        <f t="shared" si="257"/>
        <v>2014</v>
      </c>
    </row>
    <row r="2712" spans="1:22" ht="60" x14ac:dyDescent="0.25">
      <c r="A2712">
        <v>3986</v>
      </c>
      <c r="B2712" s="3" t="s">
        <v>3982</v>
      </c>
      <c r="C2712" s="3" t="s">
        <v>8092</v>
      </c>
      <c r="D2712" s="6">
        <v>5000</v>
      </c>
      <c r="E2712" s="8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8269</v>
      </c>
      <c r="O2712">
        <f t="shared" si="252"/>
        <v>10</v>
      </c>
      <c r="P2712">
        <f t="shared" si="253"/>
        <v>37.54</v>
      </c>
      <c r="Q2712" t="s">
        <v>8315</v>
      </c>
      <c r="R2712" t="s">
        <v>8316</v>
      </c>
      <c r="S2712" s="14">
        <f t="shared" si="254"/>
        <v>42467.548541666663</v>
      </c>
      <c r="T2712" s="14">
        <f t="shared" si="255"/>
        <v>42496.544444444444</v>
      </c>
      <c r="U2712">
        <f t="shared" si="256"/>
        <v>29</v>
      </c>
      <c r="V2712">
        <f t="shared" si="257"/>
        <v>2016</v>
      </c>
    </row>
    <row r="2713" spans="1:22" ht="60" x14ac:dyDescent="0.25">
      <c r="A2713">
        <v>1707</v>
      </c>
      <c r="B2713" s="3" t="s">
        <v>1708</v>
      </c>
      <c r="C2713" s="3" t="s">
        <v>5817</v>
      </c>
      <c r="D2713" s="6">
        <v>5000</v>
      </c>
      <c r="E2713" s="8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>
        <f t="shared" si="252"/>
        <v>10</v>
      </c>
      <c r="P2713">
        <f t="shared" si="253"/>
        <v>54.11</v>
      </c>
      <c r="Q2713" t="s">
        <v>8312</v>
      </c>
      <c r="R2713" t="s">
        <v>8337</v>
      </c>
      <c r="S2713" s="14">
        <f t="shared" si="254"/>
        <v>42427.721006944441</v>
      </c>
      <c r="T2713" s="14">
        <f t="shared" si="255"/>
        <v>42457.679340277777</v>
      </c>
      <c r="U2713">
        <f t="shared" si="256"/>
        <v>30</v>
      </c>
      <c r="V2713">
        <f t="shared" si="257"/>
        <v>2016</v>
      </c>
    </row>
    <row r="2714" spans="1:22" ht="60" x14ac:dyDescent="0.25">
      <c r="A2714">
        <v>2135</v>
      </c>
      <c r="B2714" s="3" t="s">
        <v>2136</v>
      </c>
      <c r="C2714" s="3" t="s">
        <v>6245</v>
      </c>
      <c r="D2714" s="6">
        <v>5000</v>
      </c>
      <c r="E2714" s="8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8280</v>
      </c>
      <c r="O2714">
        <f t="shared" si="252"/>
        <v>10</v>
      </c>
      <c r="P2714">
        <f t="shared" si="253"/>
        <v>21.73</v>
      </c>
      <c r="Q2714" t="s">
        <v>8310</v>
      </c>
      <c r="R2714" t="s">
        <v>8346</v>
      </c>
      <c r="S2714" s="14">
        <f t="shared" si="254"/>
        <v>41156.963344907403</v>
      </c>
      <c r="T2714" s="14">
        <f t="shared" si="255"/>
        <v>41186.963344907403</v>
      </c>
      <c r="U2714">
        <f t="shared" si="256"/>
        <v>30</v>
      </c>
      <c r="V2714">
        <f t="shared" si="257"/>
        <v>2012</v>
      </c>
    </row>
    <row r="2715" spans="1:22" ht="45" x14ac:dyDescent="0.25">
      <c r="A2715">
        <v>1870</v>
      </c>
      <c r="B2715" s="3" t="s">
        <v>1871</v>
      </c>
      <c r="C2715" s="3" t="s">
        <v>5980</v>
      </c>
      <c r="D2715" s="6">
        <v>3500</v>
      </c>
      <c r="E2715" s="8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8281</v>
      </c>
      <c r="O2715">
        <f t="shared" si="252"/>
        <v>10</v>
      </c>
      <c r="P2715">
        <f t="shared" si="253"/>
        <v>32.82</v>
      </c>
      <c r="Q2715" t="s">
        <v>8310</v>
      </c>
      <c r="R2715" t="s">
        <v>8342</v>
      </c>
      <c r="S2715" s="14">
        <f t="shared" si="254"/>
        <v>42371.355729166666</v>
      </c>
      <c r="T2715" s="14">
        <f t="shared" si="255"/>
        <v>42400.178472222222</v>
      </c>
      <c r="U2715">
        <f t="shared" si="256"/>
        <v>29</v>
      </c>
      <c r="V2715">
        <f t="shared" si="257"/>
        <v>2016</v>
      </c>
    </row>
    <row r="2716" spans="1:22" ht="30" x14ac:dyDescent="0.25">
      <c r="A2716">
        <v>943</v>
      </c>
      <c r="B2716" s="3" t="s">
        <v>944</v>
      </c>
      <c r="C2716" s="3" t="s">
        <v>5053</v>
      </c>
      <c r="D2716" s="6">
        <v>3000</v>
      </c>
      <c r="E2716" s="8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8271</v>
      </c>
      <c r="O2716">
        <f t="shared" si="252"/>
        <v>10</v>
      </c>
      <c r="P2716">
        <f t="shared" si="253"/>
        <v>24.08</v>
      </c>
      <c r="Q2716" t="s">
        <v>8308</v>
      </c>
      <c r="R2716" t="s">
        <v>8314</v>
      </c>
      <c r="S2716" s="14">
        <f t="shared" si="254"/>
        <v>42673.66788194445</v>
      </c>
      <c r="T2716" s="14">
        <f t="shared" si="255"/>
        <v>42703.709548611107</v>
      </c>
      <c r="U2716">
        <f t="shared" si="256"/>
        <v>31</v>
      </c>
      <c r="V2716">
        <f t="shared" si="257"/>
        <v>2016</v>
      </c>
    </row>
    <row r="2717" spans="1:22" ht="60" x14ac:dyDescent="0.25">
      <c r="A2717">
        <v>197</v>
      </c>
      <c r="B2717" s="3" t="s">
        <v>199</v>
      </c>
      <c r="C2717" s="3" t="s">
        <v>4307</v>
      </c>
      <c r="D2717" s="6">
        <v>2500</v>
      </c>
      <c r="E2717" s="8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8266</v>
      </c>
      <c r="O2717">
        <f t="shared" si="252"/>
        <v>10</v>
      </c>
      <c r="P2717">
        <f t="shared" si="253"/>
        <v>32.75</v>
      </c>
      <c r="Q2717" t="s">
        <v>8318</v>
      </c>
      <c r="R2717" t="s">
        <v>8347</v>
      </c>
      <c r="S2717" s="14">
        <f t="shared" si="254"/>
        <v>42741.848379629635</v>
      </c>
      <c r="T2717" s="14">
        <f t="shared" si="255"/>
        <v>42783.875</v>
      </c>
      <c r="U2717">
        <f t="shared" si="256"/>
        <v>43</v>
      </c>
      <c r="V2717">
        <f t="shared" si="257"/>
        <v>2017</v>
      </c>
    </row>
    <row r="2718" spans="1:22" ht="30" x14ac:dyDescent="0.25">
      <c r="A2718">
        <v>1150</v>
      </c>
      <c r="B2718" s="3" t="s">
        <v>1151</v>
      </c>
      <c r="C2718" s="3" t="s">
        <v>5260</v>
      </c>
      <c r="D2718" s="6">
        <v>2500</v>
      </c>
      <c r="E2718" s="8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>
        <f t="shared" si="252"/>
        <v>10</v>
      </c>
      <c r="P2718">
        <f t="shared" si="253"/>
        <v>42</v>
      </c>
      <c r="Q2718" t="s">
        <v>8326</v>
      </c>
      <c r="R2718" t="s">
        <v>8354</v>
      </c>
      <c r="S2718" s="14">
        <f t="shared" si="254"/>
        <v>42317.954571759255</v>
      </c>
      <c r="T2718" s="14">
        <f t="shared" si="255"/>
        <v>42377.954571759255</v>
      </c>
      <c r="U2718">
        <f t="shared" si="256"/>
        <v>60</v>
      </c>
      <c r="V2718">
        <f t="shared" si="257"/>
        <v>2015</v>
      </c>
    </row>
    <row r="2719" spans="1:22" ht="45" x14ac:dyDescent="0.25">
      <c r="A2719">
        <v>4003</v>
      </c>
      <c r="B2719" s="3" t="s">
        <v>3999</v>
      </c>
      <c r="C2719" s="3" t="s">
        <v>8071</v>
      </c>
      <c r="D2719" s="6">
        <v>2000</v>
      </c>
      <c r="E2719" s="8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8269</v>
      </c>
      <c r="O2719">
        <f t="shared" si="252"/>
        <v>10</v>
      </c>
      <c r="P2719">
        <f t="shared" si="253"/>
        <v>100.5</v>
      </c>
      <c r="Q2719" t="s">
        <v>8315</v>
      </c>
      <c r="R2719" t="s">
        <v>8316</v>
      </c>
      <c r="S2719" s="14">
        <f t="shared" si="254"/>
        <v>42020.587349537032</v>
      </c>
      <c r="T2719" s="14">
        <f t="shared" si="255"/>
        <v>42050.587349537032</v>
      </c>
      <c r="U2719">
        <f t="shared" si="256"/>
        <v>30</v>
      </c>
      <c r="V2719">
        <f t="shared" si="257"/>
        <v>2015</v>
      </c>
    </row>
    <row r="2720" spans="1:22" ht="45" x14ac:dyDescent="0.25">
      <c r="A2720">
        <v>893</v>
      </c>
      <c r="B2720" s="3" t="s">
        <v>894</v>
      </c>
      <c r="C2720" s="3" t="s">
        <v>5003</v>
      </c>
      <c r="D2720" s="6">
        <v>2000</v>
      </c>
      <c r="E2720" s="8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8277</v>
      </c>
      <c r="O2720">
        <f t="shared" si="252"/>
        <v>10</v>
      </c>
      <c r="P2720">
        <f t="shared" si="253"/>
        <v>40</v>
      </c>
      <c r="Q2720" t="s">
        <v>8312</v>
      </c>
      <c r="R2720" t="s">
        <v>8329</v>
      </c>
      <c r="S2720" s="14">
        <f t="shared" si="254"/>
        <v>42065.897719907407</v>
      </c>
      <c r="T2720" s="14">
        <f t="shared" si="255"/>
        <v>42095.856053240743</v>
      </c>
      <c r="U2720">
        <f t="shared" si="256"/>
        <v>30</v>
      </c>
      <c r="V2720">
        <f t="shared" si="257"/>
        <v>2015</v>
      </c>
    </row>
    <row r="2721" spans="1:22" ht="60" x14ac:dyDescent="0.25">
      <c r="A2721">
        <v>2124</v>
      </c>
      <c r="B2721" s="3" t="s">
        <v>2125</v>
      </c>
      <c r="C2721" s="3" t="s">
        <v>6234</v>
      </c>
      <c r="D2721" s="6">
        <v>1100</v>
      </c>
      <c r="E2721" s="8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>
        <f t="shared" si="252"/>
        <v>10</v>
      </c>
      <c r="P2721">
        <f t="shared" si="253"/>
        <v>23</v>
      </c>
      <c r="Q2721" t="s">
        <v>8310</v>
      </c>
      <c r="R2721" t="s">
        <v>8346</v>
      </c>
      <c r="S2721" s="14">
        <f t="shared" si="254"/>
        <v>40464.028182870366</v>
      </c>
      <c r="T2721" s="14">
        <f t="shared" si="255"/>
        <v>40512.208333333336</v>
      </c>
      <c r="U2721">
        <f t="shared" si="256"/>
        <v>49</v>
      </c>
      <c r="V2721">
        <f t="shared" si="257"/>
        <v>2010</v>
      </c>
    </row>
    <row r="2722" spans="1:22" ht="45" x14ac:dyDescent="0.25">
      <c r="A2722">
        <v>3730</v>
      </c>
      <c r="B2722" s="3" t="s">
        <v>3727</v>
      </c>
      <c r="C2722" s="3" t="s">
        <v>7840</v>
      </c>
      <c r="D2722" s="6">
        <v>1000</v>
      </c>
      <c r="E2722" s="8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8269</v>
      </c>
      <c r="O2722">
        <f t="shared" si="252"/>
        <v>10</v>
      </c>
      <c r="P2722">
        <f t="shared" si="253"/>
        <v>100</v>
      </c>
      <c r="Q2722" t="s">
        <v>8315</v>
      </c>
      <c r="R2722" t="s">
        <v>8316</v>
      </c>
      <c r="S2722" s="14">
        <f t="shared" si="254"/>
        <v>42203.677766203706</v>
      </c>
      <c r="T2722" s="14">
        <f t="shared" si="255"/>
        <v>42233.677766203706</v>
      </c>
      <c r="U2722">
        <f t="shared" si="256"/>
        <v>30</v>
      </c>
      <c r="V2722">
        <f t="shared" si="257"/>
        <v>2015</v>
      </c>
    </row>
    <row r="2723" spans="1:22" ht="45" x14ac:dyDescent="0.25">
      <c r="A2723">
        <v>4103</v>
      </c>
      <c r="B2723" s="3" t="s">
        <v>4099</v>
      </c>
      <c r="C2723" s="3" t="s">
        <v>8206</v>
      </c>
      <c r="D2723" s="6">
        <v>1000</v>
      </c>
      <c r="E2723" s="8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>
        <f t="shared" si="252"/>
        <v>10</v>
      </c>
      <c r="P2723">
        <f t="shared" si="253"/>
        <v>16.670000000000002</v>
      </c>
      <c r="Q2723" t="s">
        <v>8315</v>
      </c>
      <c r="R2723" t="s">
        <v>8316</v>
      </c>
      <c r="S2723" s="14">
        <f t="shared" si="254"/>
        <v>42188.83293981482</v>
      </c>
      <c r="T2723" s="14">
        <f t="shared" si="255"/>
        <v>42242.772222222222</v>
      </c>
      <c r="U2723">
        <f t="shared" si="256"/>
        <v>54</v>
      </c>
      <c r="V2723">
        <f t="shared" si="257"/>
        <v>2015</v>
      </c>
    </row>
    <row r="2724" spans="1:22" ht="60" x14ac:dyDescent="0.25">
      <c r="A2724">
        <v>2123</v>
      </c>
      <c r="B2724" s="3" t="s">
        <v>2124</v>
      </c>
      <c r="C2724" s="3" t="s">
        <v>6233</v>
      </c>
      <c r="D2724" s="6">
        <v>500</v>
      </c>
      <c r="E2724" s="8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>
        <f t="shared" si="252"/>
        <v>10</v>
      </c>
      <c r="P2724">
        <f t="shared" si="253"/>
        <v>10</v>
      </c>
      <c r="Q2724" t="s">
        <v>8310</v>
      </c>
      <c r="R2724" t="s">
        <v>8346</v>
      </c>
      <c r="S2724" s="14">
        <f t="shared" si="254"/>
        <v>40198.424849537041</v>
      </c>
      <c r="T2724" s="14">
        <f t="shared" si="255"/>
        <v>40252.290972222225</v>
      </c>
      <c r="U2724">
        <f t="shared" si="256"/>
        <v>54</v>
      </c>
      <c r="V2724">
        <f t="shared" si="257"/>
        <v>2010</v>
      </c>
    </row>
    <row r="2725" spans="1:22" ht="45" x14ac:dyDescent="0.25">
      <c r="A2725">
        <v>3925</v>
      </c>
      <c r="B2725" s="3" t="s">
        <v>3922</v>
      </c>
      <c r="C2725" s="3" t="s">
        <v>8033</v>
      </c>
      <c r="D2725" s="6">
        <v>150</v>
      </c>
      <c r="E2725" s="8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8269</v>
      </c>
      <c r="O2725">
        <f t="shared" si="252"/>
        <v>10</v>
      </c>
      <c r="P2725">
        <f t="shared" si="253"/>
        <v>5</v>
      </c>
      <c r="Q2725" t="s">
        <v>8315</v>
      </c>
      <c r="R2725" t="s">
        <v>8316</v>
      </c>
      <c r="S2725" s="14">
        <f t="shared" si="254"/>
        <v>41820.870821759258</v>
      </c>
      <c r="T2725" s="14">
        <f t="shared" si="255"/>
        <v>41850.870821759258</v>
      </c>
      <c r="U2725">
        <f t="shared" si="256"/>
        <v>30</v>
      </c>
      <c r="V2725">
        <f t="shared" si="257"/>
        <v>2014</v>
      </c>
    </row>
    <row r="2726" spans="1:22" ht="45" x14ac:dyDescent="0.25">
      <c r="A2726">
        <v>3745</v>
      </c>
      <c r="B2726" s="3" t="s">
        <v>3742</v>
      </c>
      <c r="C2726" s="3" t="s">
        <v>7855</v>
      </c>
      <c r="D2726" s="6">
        <v>100</v>
      </c>
      <c r="E2726" s="8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>
        <f t="shared" si="252"/>
        <v>10</v>
      </c>
      <c r="P2726">
        <f t="shared" si="253"/>
        <v>10</v>
      </c>
      <c r="Q2726" t="s">
        <v>8315</v>
      </c>
      <c r="R2726" t="s">
        <v>8316</v>
      </c>
      <c r="S2726" s="14">
        <f t="shared" si="254"/>
        <v>41831.697939814818</v>
      </c>
      <c r="T2726" s="14">
        <f t="shared" si="255"/>
        <v>41861.697939814818</v>
      </c>
      <c r="U2726">
        <f t="shared" si="256"/>
        <v>30</v>
      </c>
      <c r="V2726">
        <f t="shared" si="257"/>
        <v>2014</v>
      </c>
    </row>
    <row r="2727" spans="1:22" ht="45" x14ac:dyDescent="0.25">
      <c r="A2727">
        <v>1043</v>
      </c>
      <c r="B2727" s="3" t="s">
        <v>1044</v>
      </c>
      <c r="C2727" s="3" t="s">
        <v>5153</v>
      </c>
      <c r="D2727" s="6">
        <v>100000</v>
      </c>
      <c r="E2727" s="8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>
        <f t="shared" si="252"/>
        <v>9</v>
      </c>
      <c r="P2727">
        <f t="shared" si="253"/>
        <v>29.24</v>
      </c>
      <c r="Q2727" t="s">
        <v>8339</v>
      </c>
      <c r="R2727" t="s">
        <v>8340</v>
      </c>
      <c r="S2727" s="14">
        <f t="shared" si="254"/>
        <v>42114.252951388888</v>
      </c>
      <c r="T2727" s="14">
        <f t="shared" si="255"/>
        <v>42144.252951388888</v>
      </c>
      <c r="U2727">
        <f t="shared" si="256"/>
        <v>30</v>
      </c>
      <c r="V2727">
        <f t="shared" si="257"/>
        <v>2015</v>
      </c>
    </row>
    <row r="2728" spans="1:22" ht="60" x14ac:dyDescent="0.25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252"/>
        <v>9</v>
      </c>
      <c r="P2728">
        <f t="shared" si="253"/>
        <v>65.67</v>
      </c>
      <c r="Q2728" t="s">
        <v>8310</v>
      </c>
      <c r="R2728" t="s">
        <v>8346</v>
      </c>
      <c r="S2728" s="14">
        <f t="shared" si="254"/>
        <v>41417.228043981479</v>
      </c>
      <c r="T2728" s="14">
        <f t="shared" si="255"/>
        <v>41462.228043981479</v>
      </c>
      <c r="U2728">
        <f t="shared" si="256"/>
        <v>45</v>
      </c>
      <c r="V2728">
        <f t="shared" si="257"/>
        <v>2013</v>
      </c>
    </row>
    <row r="2729" spans="1:22" ht="75" x14ac:dyDescent="0.25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252"/>
        <v>9</v>
      </c>
      <c r="P2729">
        <f t="shared" si="253"/>
        <v>389.29</v>
      </c>
      <c r="Q2729" t="s">
        <v>8308</v>
      </c>
      <c r="R2729" t="s">
        <v>8355</v>
      </c>
      <c r="S2729" s="14">
        <f t="shared" si="254"/>
        <v>42080.757326388892</v>
      </c>
      <c r="T2729" s="14">
        <f t="shared" si="255"/>
        <v>42110.757326388892</v>
      </c>
      <c r="U2729">
        <f t="shared" si="256"/>
        <v>30</v>
      </c>
      <c r="V2729">
        <f t="shared" si="257"/>
        <v>2015</v>
      </c>
    </row>
    <row r="2730" spans="1:22" ht="45" x14ac:dyDescent="0.25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252"/>
        <v>9</v>
      </c>
      <c r="P2730">
        <f t="shared" si="253"/>
        <v>73.760000000000005</v>
      </c>
      <c r="Q2730" t="s">
        <v>8312</v>
      </c>
      <c r="R2730" t="s">
        <v>8329</v>
      </c>
      <c r="S2730" s="14">
        <f t="shared" si="254"/>
        <v>41887.784062500003</v>
      </c>
      <c r="T2730" s="14">
        <f t="shared" si="255"/>
        <v>41917.784062500003</v>
      </c>
      <c r="U2730">
        <f t="shared" si="256"/>
        <v>30</v>
      </c>
      <c r="V2730">
        <f t="shared" si="257"/>
        <v>2014</v>
      </c>
    </row>
    <row r="2731" spans="1:22" ht="45" x14ac:dyDescent="0.25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252"/>
        <v>9</v>
      </c>
      <c r="P2731">
        <f t="shared" si="253"/>
        <v>170.55</v>
      </c>
      <c r="Q2731" t="s">
        <v>8318</v>
      </c>
      <c r="R2731" t="s">
        <v>8345</v>
      </c>
      <c r="S2731" s="14">
        <f t="shared" si="254"/>
        <v>42296.261087962965</v>
      </c>
      <c r="T2731" s="14">
        <f t="shared" si="255"/>
        <v>42326.302754629629</v>
      </c>
      <c r="U2731">
        <f t="shared" si="256"/>
        <v>31</v>
      </c>
      <c r="V2731">
        <f t="shared" si="257"/>
        <v>2015</v>
      </c>
    </row>
    <row r="2732" spans="1:22" ht="45" x14ac:dyDescent="0.25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252"/>
        <v>9</v>
      </c>
      <c r="P2732">
        <f t="shared" si="253"/>
        <v>60.06</v>
      </c>
      <c r="Q2732" t="s">
        <v>8315</v>
      </c>
      <c r="R2732" t="s">
        <v>8316</v>
      </c>
      <c r="S2732" s="14">
        <f t="shared" si="254"/>
        <v>42205.171018518522</v>
      </c>
      <c r="T2732" s="14">
        <f t="shared" si="255"/>
        <v>42235.171018518522</v>
      </c>
      <c r="U2732">
        <f t="shared" si="256"/>
        <v>30</v>
      </c>
      <c r="V2732">
        <f t="shared" si="257"/>
        <v>2015</v>
      </c>
    </row>
    <row r="2733" spans="1:22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52"/>
        <v>9</v>
      </c>
      <c r="P2733">
        <f t="shared" si="253"/>
        <v>18.579999999999998</v>
      </c>
      <c r="Q2733" t="s">
        <v>8310</v>
      </c>
      <c r="R2733" t="s">
        <v>8346</v>
      </c>
      <c r="S2733" s="14">
        <f t="shared" si="254"/>
        <v>41740.138113425928</v>
      </c>
      <c r="T2733" s="14">
        <f t="shared" si="255"/>
        <v>41770.138113425928</v>
      </c>
      <c r="U2733">
        <f t="shared" si="256"/>
        <v>30</v>
      </c>
      <c r="V2733">
        <f t="shared" si="257"/>
        <v>2014</v>
      </c>
    </row>
    <row r="2734" spans="1:22" ht="60" x14ac:dyDescent="0.25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252"/>
        <v>9</v>
      </c>
      <c r="P2734">
        <f t="shared" si="253"/>
        <v>222.5</v>
      </c>
      <c r="Q2734" t="s">
        <v>8315</v>
      </c>
      <c r="R2734" t="s">
        <v>8316</v>
      </c>
      <c r="S2734" s="14">
        <f t="shared" si="254"/>
        <v>42695.7105787037</v>
      </c>
      <c r="T2734" s="14">
        <f t="shared" si="255"/>
        <v>42725.7105787037</v>
      </c>
      <c r="U2734">
        <f t="shared" si="256"/>
        <v>30</v>
      </c>
      <c r="V2734">
        <f t="shared" si="257"/>
        <v>2016</v>
      </c>
    </row>
    <row r="2735" spans="1:22" ht="60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252"/>
        <v>9</v>
      </c>
      <c r="P2735">
        <f t="shared" si="253"/>
        <v>30.27</v>
      </c>
      <c r="Q2735" t="s">
        <v>8308</v>
      </c>
      <c r="R2735" t="s">
        <v>8314</v>
      </c>
      <c r="S2735" s="14">
        <f t="shared" si="254"/>
        <v>42451.698449074072</v>
      </c>
      <c r="T2735" s="14">
        <f t="shared" si="255"/>
        <v>42486.288194444445</v>
      </c>
      <c r="U2735">
        <f t="shared" si="256"/>
        <v>35</v>
      </c>
      <c r="V2735">
        <f t="shared" si="257"/>
        <v>2016</v>
      </c>
    </row>
    <row r="2736" spans="1:22" ht="45" x14ac:dyDescent="0.25">
      <c r="A2736">
        <v>3075</v>
      </c>
      <c r="B2736" s="3" t="s">
        <v>3075</v>
      </c>
      <c r="C2736" s="3" t="s">
        <v>7185</v>
      </c>
      <c r="D2736" s="6">
        <v>15000</v>
      </c>
      <c r="E2736" s="8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8301</v>
      </c>
      <c r="O2736">
        <f t="shared" si="252"/>
        <v>9</v>
      </c>
      <c r="P2736">
        <f t="shared" si="253"/>
        <v>64.8</v>
      </c>
      <c r="Q2736" t="s">
        <v>8315</v>
      </c>
      <c r="R2736" t="s">
        <v>8328</v>
      </c>
      <c r="S2736" s="14">
        <f t="shared" si="254"/>
        <v>42551.102314814809</v>
      </c>
      <c r="T2736" s="14">
        <f t="shared" si="255"/>
        <v>42601.102314814809</v>
      </c>
      <c r="U2736">
        <f t="shared" si="256"/>
        <v>50</v>
      </c>
      <c r="V2736">
        <f t="shared" si="257"/>
        <v>2016</v>
      </c>
    </row>
    <row r="2737" spans="1:22" ht="60" x14ac:dyDescent="0.25">
      <c r="A2737">
        <v>3841</v>
      </c>
      <c r="B2737" s="3" t="s">
        <v>3838</v>
      </c>
      <c r="C2737" s="3" t="s">
        <v>7950</v>
      </c>
      <c r="D2737" s="6">
        <v>10000</v>
      </c>
      <c r="E2737" s="8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8269</v>
      </c>
      <c r="O2737">
        <f t="shared" si="252"/>
        <v>9</v>
      </c>
      <c r="P2737">
        <f t="shared" si="253"/>
        <v>25.65</v>
      </c>
      <c r="Q2737" t="s">
        <v>8315</v>
      </c>
      <c r="R2737" t="s">
        <v>8316</v>
      </c>
      <c r="S2737" s="14">
        <f t="shared" si="254"/>
        <v>41780.785729166666</v>
      </c>
      <c r="T2737" s="14">
        <f t="shared" si="255"/>
        <v>41840.785729166666</v>
      </c>
      <c r="U2737">
        <f t="shared" si="256"/>
        <v>60</v>
      </c>
      <c r="V2737">
        <f t="shared" si="257"/>
        <v>2014</v>
      </c>
    </row>
    <row r="2738" spans="1:22" ht="60" x14ac:dyDescent="0.25">
      <c r="A2738">
        <v>942</v>
      </c>
      <c r="B2738" s="3" t="s">
        <v>943</v>
      </c>
      <c r="C2738" s="3" t="s">
        <v>5052</v>
      </c>
      <c r="D2738" s="6">
        <v>7500</v>
      </c>
      <c r="E2738" s="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>
        <f t="shared" si="252"/>
        <v>9</v>
      </c>
      <c r="P2738">
        <f t="shared" si="253"/>
        <v>41.75</v>
      </c>
      <c r="Q2738" t="s">
        <v>8308</v>
      </c>
      <c r="R2738" t="s">
        <v>8314</v>
      </c>
      <c r="S2738" s="14">
        <f t="shared" si="254"/>
        <v>42382.843287037031</v>
      </c>
      <c r="T2738" s="14">
        <f t="shared" si="255"/>
        <v>42418.843287037031</v>
      </c>
      <c r="U2738">
        <f t="shared" si="256"/>
        <v>36</v>
      </c>
      <c r="V2738">
        <f t="shared" si="257"/>
        <v>2016</v>
      </c>
    </row>
    <row r="2739" spans="1:22" ht="60" x14ac:dyDescent="0.25">
      <c r="A2739">
        <v>2906</v>
      </c>
      <c r="B2739" s="3" t="s">
        <v>2906</v>
      </c>
      <c r="C2739" s="3" t="s">
        <v>7016</v>
      </c>
      <c r="D2739" s="6">
        <v>6000</v>
      </c>
      <c r="E2739" s="8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8269</v>
      </c>
      <c r="O2739">
        <f t="shared" si="252"/>
        <v>9</v>
      </c>
      <c r="P2739">
        <f t="shared" si="253"/>
        <v>80.709999999999994</v>
      </c>
      <c r="Q2739" t="s">
        <v>8315</v>
      </c>
      <c r="R2739" t="s">
        <v>8316</v>
      </c>
      <c r="S2739" s="14">
        <f t="shared" si="254"/>
        <v>42199.648912037039</v>
      </c>
      <c r="T2739" s="14">
        <f t="shared" si="255"/>
        <v>42217.041666666672</v>
      </c>
      <c r="U2739">
        <f t="shared" si="256"/>
        <v>18</v>
      </c>
      <c r="V2739">
        <f t="shared" si="257"/>
        <v>2015</v>
      </c>
    </row>
    <row r="2740" spans="1:22" ht="45" x14ac:dyDescent="0.25">
      <c r="A2740">
        <v>1146</v>
      </c>
      <c r="B2740" s="3" t="s">
        <v>1147</v>
      </c>
      <c r="C2740" s="3" t="s">
        <v>5256</v>
      </c>
      <c r="D2740" s="6">
        <v>6000</v>
      </c>
      <c r="E2740" s="8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8282</v>
      </c>
      <c r="O2740">
        <f t="shared" si="252"/>
        <v>9</v>
      </c>
      <c r="P2740">
        <f t="shared" si="253"/>
        <v>44.17</v>
      </c>
      <c r="Q2740" t="s">
        <v>8326</v>
      </c>
      <c r="R2740" t="s">
        <v>8354</v>
      </c>
      <c r="S2740" s="14">
        <f t="shared" si="254"/>
        <v>41723.9533912037</v>
      </c>
      <c r="T2740" s="14">
        <f t="shared" si="255"/>
        <v>41761.9533912037</v>
      </c>
      <c r="U2740">
        <f t="shared" si="256"/>
        <v>38</v>
      </c>
      <c r="V2740">
        <f t="shared" si="257"/>
        <v>2014</v>
      </c>
    </row>
    <row r="2741" spans="1:22" ht="45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252"/>
        <v>9</v>
      </c>
      <c r="P2741">
        <f t="shared" si="253"/>
        <v>29.41</v>
      </c>
      <c r="Q2741" t="s">
        <v>8315</v>
      </c>
      <c r="R2741" t="s">
        <v>8316</v>
      </c>
      <c r="S2741" s="14">
        <f t="shared" si="254"/>
        <v>41869.714166666665</v>
      </c>
      <c r="T2741" s="14">
        <f t="shared" si="255"/>
        <v>41876.875</v>
      </c>
      <c r="U2741">
        <f t="shared" si="256"/>
        <v>8</v>
      </c>
      <c r="V2741">
        <f t="shared" si="257"/>
        <v>2014</v>
      </c>
    </row>
    <row r="2742" spans="1:22" ht="60" x14ac:dyDescent="0.25">
      <c r="A2742">
        <v>1494</v>
      </c>
      <c r="B2742" s="3" t="s">
        <v>1495</v>
      </c>
      <c r="C2742" s="3" t="s">
        <v>5604</v>
      </c>
      <c r="D2742" s="6">
        <v>5000</v>
      </c>
      <c r="E2742" s="8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8273</v>
      </c>
      <c r="O2742">
        <f t="shared" si="252"/>
        <v>9</v>
      </c>
      <c r="P2742">
        <f t="shared" si="253"/>
        <v>40.450000000000003</v>
      </c>
      <c r="Q2742" t="s">
        <v>8321</v>
      </c>
      <c r="R2742" t="s">
        <v>8343</v>
      </c>
      <c r="S2742" s="14">
        <f t="shared" si="254"/>
        <v>42067.722372685181</v>
      </c>
      <c r="T2742" s="14">
        <f t="shared" si="255"/>
        <v>42097.651388888888</v>
      </c>
      <c r="U2742">
        <f t="shared" si="256"/>
        <v>30</v>
      </c>
      <c r="V2742">
        <f t="shared" si="257"/>
        <v>2015</v>
      </c>
    </row>
    <row r="2743" spans="1:22" ht="45" x14ac:dyDescent="0.25">
      <c r="A2743">
        <v>3801</v>
      </c>
      <c r="B2743" s="3" t="s">
        <v>3798</v>
      </c>
      <c r="C2743" s="3" t="s">
        <v>7911</v>
      </c>
      <c r="D2743" s="6">
        <v>5000</v>
      </c>
      <c r="E2743" s="8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8303</v>
      </c>
      <c r="O2743">
        <f t="shared" si="252"/>
        <v>9</v>
      </c>
      <c r="P2743">
        <f t="shared" si="253"/>
        <v>47.33</v>
      </c>
      <c r="Q2743" t="s">
        <v>8315</v>
      </c>
      <c r="R2743" t="s">
        <v>8336</v>
      </c>
      <c r="S2743" s="14">
        <f t="shared" si="254"/>
        <v>41975.676111111112</v>
      </c>
      <c r="T2743" s="14">
        <f t="shared" si="255"/>
        <v>42006.676111111112</v>
      </c>
      <c r="U2743">
        <f t="shared" si="256"/>
        <v>31</v>
      </c>
      <c r="V2743">
        <f t="shared" si="257"/>
        <v>2014</v>
      </c>
    </row>
    <row r="2744" spans="1:22" ht="60" x14ac:dyDescent="0.25">
      <c r="A2744">
        <v>1693</v>
      </c>
      <c r="B2744" s="3" t="s">
        <v>1694</v>
      </c>
      <c r="C2744" s="3" t="s">
        <v>5803</v>
      </c>
      <c r="D2744" s="6">
        <v>3000</v>
      </c>
      <c r="E2744" s="8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8291</v>
      </c>
      <c r="O2744">
        <f t="shared" si="252"/>
        <v>9</v>
      </c>
      <c r="P2744">
        <f t="shared" si="253"/>
        <v>35</v>
      </c>
      <c r="Q2744" t="s">
        <v>8312</v>
      </c>
      <c r="R2744" t="s">
        <v>8337</v>
      </c>
      <c r="S2744" s="14">
        <f t="shared" si="254"/>
        <v>42803.920277777783</v>
      </c>
      <c r="T2744" s="14">
        <f t="shared" si="255"/>
        <v>42834.833333333328</v>
      </c>
      <c r="U2744">
        <f t="shared" si="256"/>
        <v>31</v>
      </c>
      <c r="V2744">
        <f t="shared" si="257"/>
        <v>2017</v>
      </c>
    </row>
    <row r="2745" spans="1:22" ht="30" x14ac:dyDescent="0.25">
      <c r="A2745">
        <v>4018</v>
      </c>
      <c r="B2745" s="3" t="s">
        <v>4014</v>
      </c>
      <c r="C2745" s="3" t="s">
        <v>8123</v>
      </c>
      <c r="D2745" s="6">
        <v>1500</v>
      </c>
      <c r="E2745" s="8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8269</v>
      </c>
      <c r="O2745">
        <f t="shared" si="252"/>
        <v>9</v>
      </c>
      <c r="P2745">
        <f t="shared" si="253"/>
        <v>32.5</v>
      </c>
      <c r="Q2745" t="s">
        <v>8315</v>
      </c>
      <c r="R2745" t="s">
        <v>8316</v>
      </c>
      <c r="S2745" s="14">
        <f t="shared" si="254"/>
        <v>42620.91097222222</v>
      </c>
      <c r="T2745" s="14">
        <f t="shared" si="255"/>
        <v>42650.91097222222</v>
      </c>
      <c r="U2745">
        <f t="shared" si="256"/>
        <v>30</v>
      </c>
      <c r="V2745">
        <f t="shared" si="257"/>
        <v>2016</v>
      </c>
    </row>
    <row r="2746" spans="1:22" ht="30" x14ac:dyDescent="0.25">
      <c r="A2746">
        <v>1582</v>
      </c>
      <c r="B2746" s="3" t="s">
        <v>1583</v>
      </c>
      <c r="C2746" s="3" t="s">
        <v>5692</v>
      </c>
      <c r="D2746" s="6">
        <v>1000</v>
      </c>
      <c r="E2746" s="8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8289</v>
      </c>
      <c r="O2746">
        <f t="shared" si="252"/>
        <v>9</v>
      </c>
      <c r="P2746">
        <f t="shared" si="253"/>
        <v>31</v>
      </c>
      <c r="Q2746" t="s">
        <v>8323</v>
      </c>
      <c r="R2746" t="s">
        <v>8341</v>
      </c>
      <c r="S2746" s="14">
        <f t="shared" si="254"/>
        <v>42246.789965277778</v>
      </c>
      <c r="T2746" s="14">
        <f t="shared" si="255"/>
        <v>42303.888888888891</v>
      </c>
      <c r="U2746">
        <f t="shared" si="256"/>
        <v>58</v>
      </c>
      <c r="V2746">
        <f t="shared" si="257"/>
        <v>2015</v>
      </c>
    </row>
    <row r="2747" spans="1:22" ht="60" x14ac:dyDescent="0.25">
      <c r="A2747">
        <v>3908</v>
      </c>
      <c r="B2747" s="3" t="s">
        <v>3905</v>
      </c>
      <c r="C2747" s="3" t="s">
        <v>8016</v>
      </c>
      <c r="D2747" s="6">
        <v>750</v>
      </c>
      <c r="E2747" s="8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8269</v>
      </c>
      <c r="O2747">
        <f t="shared" si="252"/>
        <v>9</v>
      </c>
      <c r="P2747">
        <f t="shared" si="253"/>
        <v>16.25</v>
      </c>
      <c r="Q2747" t="s">
        <v>8315</v>
      </c>
      <c r="R2747" t="s">
        <v>8316</v>
      </c>
      <c r="S2747" s="14">
        <f t="shared" si="254"/>
        <v>41834.135370370372</v>
      </c>
      <c r="T2747" s="14">
        <f t="shared" si="255"/>
        <v>41849.135370370372</v>
      </c>
      <c r="U2747">
        <f t="shared" si="256"/>
        <v>15</v>
      </c>
      <c r="V2747">
        <f t="shared" si="257"/>
        <v>2014</v>
      </c>
    </row>
    <row r="2748" spans="1:22" ht="30" x14ac:dyDescent="0.25">
      <c r="A2748">
        <v>1548</v>
      </c>
      <c r="B2748" s="3" t="s">
        <v>1549</v>
      </c>
      <c r="C2748" s="3" t="s">
        <v>5658</v>
      </c>
      <c r="D2748" s="6">
        <v>700</v>
      </c>
      <c r="E2748" s="8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8287</v>
      </c>
      <c r="O2748">
        <f t="shared" si="252"/>
        <v>9</v>
      </c>
      <c r="P2748">
        <f t="shared" si="253"/>
        <v>60</v>
      </c>
      <c r="Q2748" t="s">
        <v>8323</v>
      </c>
      <c r="R2748" t="s">
        <v>8351</v>
      </c>
      <c r="S2748" s="14">
        <f t="shared" si="254"/>
        <v>42286.88217592593</v>
      </c>
      <c r="T2748" s="14">
        <f t="shared" si="255"/>
        <v>42316.923842592587</v>
      </c>
      <c r="U2748">
        <f t="shared" si="256"/>
        <v>31</v>
      </c>
      <c r="V2748">
        <f t="shared" si="257"/>
        <v>2015</v>
      </c>
    </row>
    <row r="2749" spans="1:22" ht="60" x14ac:dyDescent="0.25">
      <c r="A2749">
        <v>1914</v>
      </c>
      <c r="B2749" s="3" t="s">
        <v>1915</v>
      </c>
      <c r="C2749" s="3" t="s">
        <v>6024</v>
      </c>
      <c r="D2749" s="6">
        <v>666</v>
      </c>
      <c r="E2749" s="8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8292</v>
      </c>
      <c r="O2749">
        <f t="shared" si="252"/>
        <v>9</v>
      </c>
      <c r="P2749">
        <f t="shared" si="253"/>
        <v>30</v>
      </c>
      <c r="Q2749" t="s">
        <v>8308</v>
      </c>
      <c r="R2749" t="s">
        <v>8348</v>
      </c>
      <c r="S2749" s="14">
        <f t="shared" si="254"/>
        <v>41929.174456018518</v>
      </c>
      <c r="T2749" s="14">
        <f t="shared" si="255"/>
        <v>41944.165972222225</v>
      </c>
      <c r="U2749">
        <f t="shared" si="256"/>
        <v>15</v>
      </c>
      <c r="V2749">
        <f t="shared" si="257"/>
        <v>2014</v>
      </c>
    </row>
    <row r="2750" spans="1:22" ht="45" x14ac:dyDescent="0.25">
      <c r="A2750">
        <v>2919</v>
      </c>
      <c r="B2750" s="3" t="s">
        <v>2919</v>
      </c>
      <c r="C2750" s="3" t="s">
        <v>7029</v>
      </c>
      <c r="D2750" s="6">
        <v>600</v>
      </c>
      <c r="E2750" s="8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>
        <f t="shared" si="252"/>
        <v>9</v>
      </c>
      <c r="P2750">
        <f t="shared" si="253"/>
        <v>8.5</v>
      </c>
      <c r="Q2750" t="s">
        <v>8315</v>
      </c>
      <c r="R2750" t="s">
        <v>8316</v>
      </c>
      <c r="S2750" s="14">
        <f t="shared" si="254"/>
        <v>41826.61954861111</v>
      </c>
      <c r="T2750" s="14">
        <f t="shared" si="255"/>
        <v>41856.61954861111</v>
      </c>
      <c r="U2750">
        <f t="shared" si="256"/>
        <v>30</v>
      </c>
      <c r="V2750">
        <f t="shared" si="257"/>
        <v>2014</v>
      </c>
    </row>
    <row r="2751" spans="1:22" ht="45" x14ac:dyDescent="0.25">
      <c r="A2751">
        <v>2646</v>
      </c>
      <c r="B2751" s="3" t="s">
        <v>2646</v>
      </c>
      <c r="C2751" s="3" t="s">
        <v>6756</v>
      </c>
      <c r="D2751" s="6">
        <v>500000</v>
      </c>
      <c r="E2751" s="8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>
        <f t="shared" si="252"/>
        <v>8</v>
      </c>
      <c r="P2751">
        <f t="shared" si="253"/>
        <v>78.67</v>
      </c>
      <c r="Q2751" t="s">
        <v>8308</v>
      </c>
      <c r="R2751" t="s">
        <v>8317</v>
      </c>
      <c r="S2751" s="14">
        <f t="shared" si="254"/>
        <v>42226.313298611116</v>
      </c>
      <c r="T2751" s="14">
        <f t="shared" si="255"/>
        <v>42256.313298611116</v>
      </c>
      <c r="U2751">
        <f t="shared" si="256"/>
        <v>30</v>
      </c>
      <c r="V2751">
        <f t="shared" si="257"/>
        <v>2015</v>
      </c>
    </row>
    <row r="2752" spans="1:22" ht="45" x14ac:dyDescent="0.25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252"/>
        <v>8</v>
      </c>
      <c r="P2752">
        <f t="shared" si="253"/>
        <v>292.08</v>
      </c>
      <c r="Q2752" t="s">
        <v>8308</v>
      </c>
      <c r="R2752" t="s">
        <v>8314</v>
      </c>
      <c r="S2752" s="14">
        <f t="shared" si="254"/>
        <v>41926.29965277778</v>
      </c>
      <c r="T2752" s="14">
        <f t="shared" si="255"/>
        <v>41956.334722222222</v>
      </c>
      <c r="U2752">
        <f t="shared" si="256"/>
        <v>31</v>
      </c>
      <c r="V2752">
        <f t="shared" si="257"/>
        <v>2014</v>
      </c>
    </row>
    <row r="2753" spans="1:22" ht="60" x14ac:dyDescent="0.25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252"/>
        <v>8</v>
      </c>
      <c r="P2753">
        <f t="shared" si="253"/>
        <v>115.71</v>
      </c>
      <c r="Q2753" t="s">
        <v>8312</v>
      </c>
      <c r="R2753" t="s">
        <v>8337</v>
      </c>
      <c r="S2753" s="14">
        <f t="shared" si="254"/>
        <v>42095.918530092589</v>
      </c>
      <c r="T2753" s="14">
        <f t="shared" si="255"/>
        <v>42125.918530092589</v>
      </c>
      <c r="U2753">
        <f t="shared" si="256"/>
        <v>30</v>
      </c>
      <c r="V2753">
        <f t="shared" si="257"/>
        <v>2015</v>
      </c>
    </row>
    <row r="2754" spans="1:22" ht="60" x14ac:dyDescent="0.25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258">ROUND(E2754/D2754*100,0)</f>
        <v>8</v>
      </c>
      <c r="P2754">
        <f t="shared" si="253"/>
        <v>65.41</v>
      </c>
      <c r="Q2754" t="s">
        <v>8308</v>
      </c>
      <c r="R2754" t="s">
        <v>8335</v>
      </c>
      <c r="S2754" s="14">
        <f t="shared" si="254"/>
        <v>41923.857511574075</v>
      </c>
      <c r="T2754" s="14">
        <f t="shared" si="255"/>
        <v>41953.899178240739</v>
      </c>
      <c r="U2754">
        <f t="shared" si="256"/>
        <v>31</v>
      </c>
      <c r="V2754">
        <f t="shared" si="257"/>
        <v>2014</v>
      </c>
    </row>
    <row r="2755" spans="1:22" ht="60" x14ac:dyDescent="0.25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258"/>
        <v>8</v>
      </c>
      <c r="P2755">
        <f t="shared" ref="P2755:P2818" si="259">IFERROR(ROUND(E2755/L2755,2),0)</f>
        <v>45.97</v>
      </c>
      <c r="Q2755" t="s">
        <v>8321</v>
      </c>
      <c r="R2755" t="s">
        <v>8349</v>
      </c>
      <c r="S2755" s="14">
        <f t="shared" ref="S2755:S2818" si="260">+(((J2755/60)/60)/24)+DATE(1970,1,1)</f>
        <v>42136.297175925924</v>
      </c>
      <c r="T2755" s="14">
        <f t="shared" ref="T2755:T2818" si="261">+(((I2755/60)/60)/24)+DATE(1970,1,1)</f>
        <v>42167.297175925924</v>
      </c>
      <c r="U2755">
        <f t="shared" ref="U2755:U2818" si="262">CEILING(T2755-S2755,1)</f>
        <v>31</v>
      </c>
      <c r="V2755">
        <f t="shared" ref="V2755:V2818" si="263">YEAR(S2755)</f>
        <v>2015</v>
      </c>
    </row>
    <row r="2756" spans="1:22" ht="60" x14ac:dyDescent="0.25">
      <c r="A2756">
        <v>2952</v>
      </c>
      <c r="B2756" s="3" t="s">
        <v>2952</v>
      </c>
      <c r="C2756" s="3" t="s">
        <v>7062</v>
      </c>
      <c r="D2756" s="6">
        <v>20000</v>
      </c>
      <c r="E2756" s="8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8301</v>
      </c>
      <c r="O2756">
        <f t="shared" si="258"/>
        <v>8</v>
      </c>
      <c r="P2756">
        <f t="shared" si="259"/>
        <v>200.63</v>
      </c>
      <c r="Q2756" t="s">
        <v>8315</v>
      </c>
      <c r="R2756" t="s">
        <v>8328</v>
      </c>
      <c r="S2756" s="14">
        <f t="shared" si="260"/>
        <v>42628.690266203703</v>
      </c>
      <c r="T2756" s="14">
        <f t="shared" si="261"/>
        <v>42660.166666666672</v>
      </c>
      <c r="U2756">
        <f t="shared" si="262"/>
        <v>32</v>
      </c>
      <c r="V2756">
        <f t="shared" si="263"/>
        <v>2016</v>
      </c>
    </row>
    <row r="2757" spans="1:22" ht="45" x14ac:dyDescent="0.25">
      <c r="A2757">
        <v>1862</v>
      </c>
      <c r="B2757" s="3" t="s">
        <v>1863</v>
      </c>
      <c r="C2757" s="3" t="s">
        <v>5972</v>
      </c>
      <c r="D2757" s="6">
        <v>18000</v>
      </c>
      <c r="E2757" s="8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8281</v>
      </c>
      <c r="O2757">
        <f t="shared" si="258"/>
        <v>8</v>
      </c>
      <c r="P2757">
        <f t="shared" si="259"/>
        <v>90.94</v>
      </c>
      <c r="Q2757" t="s">
        <v>8310</v>
      </c>
      <c r="R2757" t="s">
        <v>8342</v>
      </c>
      <c r="S2757" s="14">
        <f t="shared" si="260"/>
        <v>42755.492754629624</v>
      </c>
      <c r="T2757" s="14">
        <f t="shared" si="261"/>
        <v>42802.3125</v>
      </c>
      <c r="U2757">
        <f t="shared" si="262"/>
        <v>47</v>
      </c>
      <c r="V2757">
        <f t="shared" si="263"/>
        <v>2017</v>
      </c>
    </row>
    <row r="2758" spans="1:22" ht="30" x14ac:dyDescent="0.25">
      <c r="A2758">
        <v>1089</v>
      </c>
      <c r="B2758" s="3" t="s">
        <v>1090</v>
      </c>
      <c r="C2758" s="3" t="s">
        <v>5199</v>
      </c>
      <c r="D2758" s="6">
        <v>15000</v>
      </c>
      <c r="E2758" s="8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8280</v>
      </c>
      <c r="O2758">
        <f t="shared" si="258"/>
        <v>8</v>
      </c>
      <c r="P2758">
        <f t="shared" si="259"/>
        <v>23.96</v>
      </c>
      <c r="Q2758" t="s">
        <v>8310</v>
      </c>
      <c r="R2758" t="s">
        <v>8346</v>
      </c>
      <c r="S2758" s="14">
        <f t="shared" si="260"/>
        <v>42151.189525462964</v>
      </c>
      <c r="T2758" s="14">
        <f t="shared" si="261"/>
        <v>42181.189525462964</v>
      </c>
      <c r="U2758">
        <f t="shared" si="262"/>
        <v>30</v>
      </c>
      <c r="V2758">
        <f t="shared" si="263"/>
        <v>2015</v>
      </c>
    </row>
    <row r="2759" spans="1:22" ht="60" x14ac:dyDescent="0.25">
      <c r="A2759">
        <v>664</v>
      </c>
      <c r="B2759" s="3" t="s">
        <v>665</v>
      </c>
      <c r="C2759" s="3" t="s">
        <v>4774</v>
      </c>
      <c r="D2759" s="6">
        <v>12000</v>
      </c>
      <c r="E2759" s="8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8271</v>
      </c>
      <c r="O2759">
        <f t="shared" si="258"/>
        <v>8</v>
      </c>
      <c r="P2759">
        <f t="shared" si="259"/>
        <v>31.17</v>
      </c>
      <c r="Q2759" t="s">
        <v>8308</v>
      </c>
      <c r="R2759" t="s">
        <v>8314</v>
      </c>
      <c r="S2759" s="14">
        <f t="shared" si="260"/>
        <v>42077.666377314818</v>
      </c>
      <c r="T2759" s="14">
        <f t="shared" si="261"/>
        <v>42107.666377314818</v>
      </c>
      <c r="U2759">
        <f t="shared" si="262"/>
        <v>30</v>
      </c>
      <c r="V2759">
        <f t="shared" si="263"/>
        <v>2015</v>
      </c>
    </row>
    <row r="2760" spans="1:22" ht="45" x14ac:dyDescent="0.25">
      <c r="A2760">
        <v>458</v>
      </c>
      <c r="B2760" s="3" t="s">
        <v>459</v>
      </c>
      <c r="C2760" s="3" t="s">
        <v>4568</v>
      </c>
      <c r="D2760" s="6">
        <v>10000</v>
      </c>
      <c r="E2760" s="8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8268</v>
      </c>
      <c r="O2760">
        <f t="shared" si="258"/>
        <v>8</v>
      </c>
      <c r="P2760">
        <f t="shared" si="259"/>
        <v>16.760000000000002</v>
      </c>
      <c r="Q2760" t="s">
        <v>8318</v>
      </c>
      <c r="R2760" t="s">
        <v>8345</v>
      </c>
      <c r="S2760" s="14">
        <f t="shared" si="260"/>
        <v>41378.69976851852</v>
      </c>
      <c r="T2760" s="14">
        <f t="shared" si="261"/>
        <v>41408.69976851852</v>
      </c>
      <c r="U2760">
        <f t="shared" si="262"/>
        <v>30</v>
      </c>
      <c r="V2760">
        <f t="shared" si="263"/>
        <v>2013</v>
      </c>
    </row>
    <row r="2761" spans="1:22" ht="60" x14ac:dyDescent="0.25">
      <c r="A2761">
        <v>4046</v>
      </c>
      <c r="B2761" s="3" t="s">
        <v>4042</v>
      </c>
      <c r="C2761" s="3" t="s">
        <v>8150</v>
      </c>
      <c r="D2761" s="6">
        <v>5600</v>
      </c>
      <c r="E2761" s="8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8269</v>
      </c>
      <c r="O2761">
        <f t="shared" si="258"/>
        <v>8</v>
      </c>
      <c r="P2761">
        <f t="shared" si="259"/>
        <v>38.33</v>
      </c>
      <c r="Q2761" t="s">
        <v>8315</v>
      </c>
      <c r="R2761" t="s">
        <v>8316</v>
      </c>
      <c r="S2761" s="14">
        <f t="shared" si="260"/>
        <v>41904.650578703702</v>
      </c>
      <c r="T2761" s="14">
        <f t="shared" si="261"/>
        <v>41934.650578703702</v>
      </c>
      <c r="U2761">
        <f t="shared" si="262"/>
        <v>30</v>
      </c>
      <c r="V2761">
        <f t="shared" si="263"/>
        <v>2014</v>
      </c>
    </row>
    <row r="2762" spans="1:22" ht="60" x14ac:dyDescent="0.25">
      <c r="A2762">
        <v>1427</v>
      </c>
      <c r="B2762" s="3" t="s">
        <v>1428</v>
      </c>
      <c r="C2762" s="3" t="s">
        <v>5537</v>
      </c>
      <c r="D2762" s="6">
        <v>5000</v>
      </c>
      <c r="E2762" s="8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8285</v>
      </c>
      <c r="O2762">
        <f t="shared" si="258"/>
        <v>8</v>
      </c>
      <c r="P2762">
        <f t="shared" si="259"/>
        <v>104.75</v>
      </c>
      <c r="Q2762" t="s">
        <v>8321</v>
      </c>
      <c r="R2762" t="s">
        <v>8356</v>
      </c>
      <c r="S2762" s="14">
        <f t="shared" si="260"/>
        <v>42601.851678240739</v>
      </c>
      <c r="T2762" s="14">
        <f t="shared" si="261"/>
        <v>42631.851678240739</v>
      </c>
      <c r="U2762">
        <f t="shared" si="262"/>
        <v>30</v>
      </c>
      <c r="V2762">
        <f t="shared" si="263"/>
        <v>2016</v>
      </c>
    </row>
    <row r="2763" spans="1:22" ht="45" x14ac:dyDescent="0.25">
      <c r="A2763">
        <v>1430</v>
      </c>
      <c r="B2763" s="3" t="s">
        <v>1431</v>
      </c>
      <c r="C2763" s="3" t="s">
        <v>5540</v>
      </c>
      <c r="D2763" s="6">
        <v>5000</v>
      </c>
      <c r="E2763" s="8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8285</v>
      </c>
      <c r="O2763">
        <f t="shared" si="258"/>
        <v>8</v>
      </c>
      <c r="P2763">
        <f t="shared" si="259"/>
        <v>80.599999999999994</v>
      </c>
      <c r="Q2763" t="s">
        <v>8321</v>
      </c>
      <c r="R2763" t="s">
        <v>8356</v>
      </c>
      <c r="S2763" s="14">
        <f t="shared" si="260"/>
        <v>41961.813518518517</v>
      </c>
      <c r="T2763" s="14">
        <f t="shared" si="261"/>
        <v>41992.813518518517</v>
      </c>
      <c r="U2763">
        <f t="shared" si="262"/>
        <v>31</v>
      </c>
      <c r="V2763">
        <f t="shared" si="263"/>
        <v>2014</v>
      </c>
    </row>
    <row r="2764" spans="1:22" ht="60" x14ac:dyDescent="0.25">
      <c r="A2764">
        <v>145</v>
      </c>
      <c r="B2764" s="3" t="s">
        <v>147</v>
      </c>
      <c r="C2764" s="3" t="s">
        <v>4255</v>
      </c>
      <c r="D2764" s="6">
        <v>4500</v>
      </c>
      <c r="E2764" s="8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8265</v>
      </c>
      <c r="O2764">
        <f t="shared" si="258"/>
        <v>8</v>
      </c>
      <c r="P2764">
        <f t="shared" si="259"/>
        <v>37.56</v>
      </c>
      <c r="Q2764" t="s">
        <v>8318</v>
      </c>
      <c r="R2764" t="s">
        <v>8338</v>
      </c>
      <c r="S2764" s="14">
        <f t="shared" si="260"/>
        <v>42200.542268518519</v>
      </c>
      <c r="T2764" s="14">
        <f t="shared" si="261"/>
        <v>42227.542268518519</v>
      </c>
      <c r="U2764">
        <f t="shared" si="262"/>
        <v>27</v>
      </c>
      <c r="V2764">
        <f t="shared" si="263"/>
        <v>2015</v>
      </c>
    </row>
    <row r="2765" spans="1:22" ht="60" x14ac:dyDescent="0.25">
      <c r="A2765">
        <v>1716</v>
      </c>
      <c r="B2765" s="3" t="s">
        <v>1717</v>
      </c>
      <c r="C2765" s="3" t="s">
        <v>5826</v>
      </c>
      <c r="D2765" s="6">
        <v>2000</v>
      </c>
      <c r="E2765" s="8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8291</v>
      </c>
      <c r="O2765">
        <f t="shared" si="258"/>
        <v>8</v>
      </c>
      <c r="P2765">
        <f t="shared" si="259"/>
        <v>50</v>
      </c>
      <c r="Q2765" t="s">
        <v>8312</v>
      </c>
      <c r="R2765" t="s">
        <v>8337</v>
      </c>
      <c r="S2765" s="14">
        <f t="shared" si="260"/>
        <v>42673.577534722222</v>
      </c>
      <c r="T2765" s="14">
        <f t="shared" si="261"/>
        <v>42713.619201388887</v>
      </c>
      <c r="U2765">
        <f t="shared" si="262"/>
        <v>41</v>
      </c>
      <c r="V2765">
        <f t="shared" si="263"/>
        <v>2016</v>
      </c>
    </row>
    <row r="2766" spans="1:22" ht="45" x14ac:dyDescent="0.25">
      <c r="A2766">
        <v>2916</v>
      </c>
      <c r="B2766" s="3" t="s">
        <v>2916</v>
      </c>
      <c r="C2766" s="3" t="s">
        <v>7026</v>
      </c>
      <c r="D2766" s="6">
        <v>1850</v>
      </c>
      <c r="E2766" s="8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8269</v>
      </c>
      <c r="O2766">
        <f t="shared" si="258"/>
        <v>8</v>
      </c>
      <c r="P2766">
        <f t="shared" si="259"/>
        <v>20.71</v>
      </c>
      <c r="Q2766" t="s">
        <v>8315</v>
      </c>
      <c r="R2766" t="s">
        <v>8316</v>
      </c>
      <c r="S2766" s="14">
        <f t="shared" si="260"/>
        <v>41755.476724537039</v>
      </c>
      <c r="T2766" s="14">
        <f t="shared" si="261"/>
        <v>41778.476724537039</v>
      </c>
      <c r="U2766">
        <f t="shared" si="262"/>
        <v>23</v>
      </c>
      <c r="V2766">
        <f t="shared" si="263"/>
        <v>2014</v>
      </c>
    </row>
    <row r="2767" spans="1:22" ht="45" x14ac:dyDescent="0.25">
      <c r="A2767">
        <v>1491</v>
      </c>
      <c r="B2767" s="3" t="s">
        <v>1492</v>
      </c>
      <c r="C2767" s="3" t="s">
        <v>5601</v>
      </c>
      <c r="D2767" s="6">
        <v>1200</v>
      </c>
      <c r="E2767" s="8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8273</v>
      </c>
      <c r="O2767">
        <f t="shared" si="258"/>
        <v>8</v>
      </c>
      <c r="P2767">
        <f t="shared" si="259"/>
        <v>100</v>
      </c>
      <c r="Q2767" t="s">
        <v>8321</v>
      </c>
      <c r="R2767" t="s">
        <v>8343</v>
      </c>
      <c r="S2767" s="14">
        <f t="shared" si="260"/>
        <v>41991.713460648149</v>
      </c>
      <c r="T2767" s="14">
        <f t="shared" si="261"/>
        <v>42050.651388888888</v>
      </c>
      <c r="U2767">
        <f t="shared" si="262"/>
        <v>59</v>
      </c>
      <c r="V2767">
        <f t="shared" si="263"/>
        <v>2014</v>
      </c>
    </row>
    <row r="2768" spans="1:22" ht="45" x14ac:dyDescent="0.25">
      <c r="A2768">
        <v>1117</v>
      </c>
      <c r="B2768" s="3" t="s">
        <v>1118</v>
      </c>
      <c r="C2768" s="3" t="s">
        <v>5227</v>
      </c>
      <c r="D2768" s="6">
        <v>1000</v>
      </c>
      <c r="E2768" s="8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8280</v>
      </c>
      <c r="O2768">
        <f t="shared" si="258"/>
        <v>8</v>
      </c>
      <c r="P2768">
        <f t="shared" si="259"/>
        <v>10.38</v>
      </c>
      <c r="Q2768" t="s">
        <v>8310</v>
      </c>
      <c r="R2768" t="s">
        <v>8346</v>
      </c>
      <c r="S2768" s="14">
        <f t="shared" si="260"/>
        <v>42333.598530092597</v>
      </c>
      <c r="T2768" s="14">
        <f t="shared" si="261"/>
        <v>42363.598530092597</v>
      </c>
      <c r="U2768">
        <f t="shared" si="262"/>
        <v>30</v>
      </c>
      <c r="V2768">
        <f t="shared" si="263"/>
        <v>2015</v>
      </c>
    </row>
    <row r="2769" spans="1:22" ht="60" x14ac:dyDescent="0.25">
      <c r="A2769">
        <v>2325</v>
      </c>
      <c r="B2769" s="3" t="s">
        <v>2326</v>
      </c>
      <c r="C2769" s="3" t="s">
        <v>6435</v>
      </c>
      <c r="D2769" s="6">
        <v>1000</v>
      </c>
      <c r="E2769" s="8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8296</v>
      </c>
      <c r="O2769">
        <f t="shared" si="258"/>
        <v>8</v>
      </c>
      <c r="P2769">
        <f t="shared" si="259"/>
        <v>11.43</v>
      </c>
      <c r="Q2769" t="s">
        <v>8326</v>
      </c>
      <c r="R2769" t="s">
        <v>8327</v>
      </c>
      <c r="S2769" s="14">
        <f t="shared" si="260"/>
        <v>42794.022349537037</v>
      </c>
      <c r="T2769" s="14">
        <f t="shared" si="261"/>
        <v>42823.980682870373</v>
      </c>
      <c r="U2769">
        <f t="shared" si="262"/>
        <v>30</v>
      </c>
      <c r="V2769">
        <f t="shared" si="263"/>
        <v>2017</v>
      </c>
    </row>
    <row r="2770" spans="1:22" ht="60" x14ac:dyDescent="0.25">
      <c r="A2770">
        <v>1995</v>
      </c>
      <c r="B2770" s="3" t="s">
        <v>1996</v>
      </c>
      <c r="C2770" s="3" t="s">
        <v>6105</v>
      </c>
      <c r="D2770" s="6">
        <v>1000</v>
      </c>
      <c r="E2770" s="8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8294</v>
      </c>
      <c r="O2770">
        <f t="shared" si="258"/>
        <v>8</v>
      </c>
      <c r="P2770">
        <f t="shared" si="259"/>
        <v>26</v>
      </c>
      <c r="Q2770" t="s">
        <v>8323</v>
      </c>
      <c r="R2770" t="s">
        <v>8352</v>
      </c>
      <c r="S2770" s="14">
        <f t="shared" si="260"/>
        <v>42181.902037037042</v>
      </c>
      <c r="T2770" s="14">
        <f t="shared" si="261"/>
        <v>42201.902037037042</v>
      </c>
      <c r="U2770">
        <f t="shared" si="262"/>
        <v>20</v>
      </c>
      <c r="V2770">
        <f t="shared" si="263"/>
        <v>2015</v>
      </c>
    </row>
    <row r="2771" spans="1:22" ht="60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258"/>
        <v>8</v>
      </c>
      <c r="P2771">
        <f t="shared" si="259"/>
        <v>10.17</v>
      </c>
      <c r="Q2771" t="s">
        <v>8315</v>
      </c>
      <c r="R2771" t="s">
        <v>8316</v>
      </c>
      <c r="S2771" s="14">
        <f t="shared" si="260"/>
        <v>42020.768634259264</v>
      </c>
      <c r="T2771" s="14">
        <f t="shared" si="261"/>
        <v>42065.958333333328</v>
      </c>
      <c r="U2771">
        <f t="shared" si="262"/>
        <v>46</v>
      </c>
      <c r="V2771">
        <f t="shared" si="263"/>
        <v>2015</v>
      </c>
    </row>
    <row r="2772" spans="1:22" ht="60" x14ac:dyDescent="0.25">
      <c r="A2772">
        <v>1078</v>
      </c>
      <c r="B2772" s="3" t="s">
        <v>1079</v>
      </c>
      <c r="C2772" s="3" t="s">
        <v>5188</v>
      </c>
      <c r="D2772" s="6">
        <v>600</v>
      </c>
      <c r="E2772" s="8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>
        <f t="shared" si="258"/>
        <v>8</v>
      </c>
      <c r="P2772">
        <f t="shared" si="259"/>
        <v>9</v>
      </c>
      <c r="Q2772" t="s">
        <v>8310</v>
      </c>
      <c r="R2772" t="s">
        <v>8346</v>
      </c>
      <c r="S2772" s="14">
        <f t="shared" si="260"/>
        <v>40701.195844907408</v>
      </c>
      <c r="T2772" s="14">
        <f t="shared" si="261"/>
        <v>40746.195844907408</v>
      </c>
      <c r="U2772">
        <f t="shared" si="262"/>
        <v>45</v>
      </c>
      <c r="V2772">
        <f t="shared" si="263"/>
        <v>2011</v>
      </c>
    </row>
    <row r="2773" spans="1:22" ht="60" x14ac:dyDescent="0.25">
      <c r="A2773">
        <v>4011</v>
      </c>
      <c r="B2773" s="3" t="s">
        <v>4007</v>
      </c>
      <c r="C2773" s="3" t="s">
        <v>8116</v>
      </c>
      <c r="D2773" s="6">
        <v>250</v>
      </c>
      <c r="E2773" s="8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>
        <f t="shared" si="258"/>
        <v>8</v>
      </c>
      <c r="P2773">
        <f t="shared" si="259"/>
        <v>4.75</v>
      </c>
      <c r="Q2773" t="s">
        <v>8315</v>
      </c>
      <c r="R2773" t="s">
        <v>8316</v>
      </c>
      <c r="S2773" s="14">
        <f t="shared" si="260"/>
        <v>42002.54488425926</v>
      </c>
      <c r="T2773" s="14">
        <f t="shared" si="261"/>
        <v>42032.54488425926</v>
      </c>
      <c r="U2773">
        <f t="shared" si="262"/>
        <v>30</v>
      </c>
      <c r="V2773">
        <f t="shared" si="263"/>
        <v>2014</v>
      </c>
    </row>
    <row r="2774" spans="1:22" ht="30" x14ac:dyDescent="0.25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258"/>
        <v>7</v>
      </c>
      <c r="P2774">
        <f t="shared" si="259"/>
        <v>177.39</v>
      </c>
      <c r="Q2774" t="s">
        <v>8308</v>
      </c>
      <c r="R2774" t="s">
        <v>8314</v>
      </c>
      <c r="S2774" s="14">
        <f t="shared" si="260"/>
        <v>41809.473275462966</v>
      </c>
      <c r="T2774" s="14">
        <f t="shared" si="261"/>
        <v>41845.125</v>
      </c>
      <c r="U2774">
        <f t="shared" si="262"/>
        <v>36</v>
      </c>
      <c r="V2774">
        <f t="shared" si="263"/>
        <v>2014</v>
      </c>
    </row>
    <row r="2775" spans="1:22" ht="60" x14ac:dyDescent="0.25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258"/>
        <v>7</v>
      </c>
      <c r="P2775">
        <f t="shared" si="259"/>
        <v>63.57</v>
      </c>
      <c r="Q2775" t="s">
        <v>8310</v>
      </c>
      <c r="R2775" t="s">
        <v>8346</v>
      </c>
      <c r="S2775" s="14">
        <f t="shared" si="260"/>
        <v>41264.853865740741</v>
      </c>
      <c r="T2775" s="14">
        <f t="shared" si="261"/>
        <v>41309.853865740741</v>
      </c>
      <c r="U2775">
        <f t="shared" si="262"/>
        <v>45</v>
      </c>
      <c r="V2775">
        <f t="shared" si="263"/>
        <v>2012</v>
      </c>
    </row>
    <row r="2776" spans="1:22" ht="45" x14ac:dyDescent="0.25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258"/>
        <v>7</v>
      </c>
      <c r="P2776">
        <f t="shared" si="259"/>
        <v>115.53</v>
      </c>
      <c r="Q2776" t="s">
        <v>8326</v>
      </c>
      <c r="R2776" t="s">
        <v>8354</v>
      </c>
      <c r="S2776" s="14">
        <f t="shared" si="260"/>
        <v>42394.900462962964</v>
      </c>
      <c r="T2776" s="14">
        <f t="shared" si="261"/>
        <v>42454.858796296292</v>
      </c>
      <c r="U2776">
        <f t="shared" si="262"/>
        <v>60</v>
      </c>
      <c r="V2776">
        <f t="shared" si="263"/>
        <v>2016</v>
      </c>
    </row>
    <row r="2777" spans="1:22" ht="30" x14ac:dyDescent="0.25">
      <c r="A2777">
        <v>1339</v>
      </c>
      <c r="B2777" s="3" t="s">
        <v>1340</v>
      </c>
      <c r="C2777" s="3" t="s">
        <v>5449</v>
      </c>
      <c r="D2777" s="6">
        <v>50000</v>
      </c>
      <c r="E2777" s="8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8271</v>
      </c>
      <c r="O2777">
        <f t="shared" si="258"/>
        <v>7</v>
      </c>
      <c r="P2777">
        <f t="shared" si="259"/>
        <v>89.65</v>
      </c>
      <c r="Q2777" t="s">
        <v>8308</v>
      </c>
      <c r="R2777" t="s">
        <v>8314</v>
      </c>
      <c r="S2777" s="14">
        <f t="shared" si="260"/>
        <v>41936.647164351853</v>
      </c>
      <c r="T2777" s="14">
        <f t="shared" si="261"/>
        <v>41981.688831018517</v>
      </c>
      <c r="U2777">
        <f t="shared" si="262"/>
        <v>46</v>
      </c>
      <c r="V2777">
        <f t="shared" si="263"/>
        <v>2014</v>
      </c>
    </row>
    <row r="2778" spans="1:22" ht="60" x14ac:dyDescent="0.25">
      <c r="A2778">
        <v>4105</v>
      </c>
      <c r="B2778" s="3" t="s">
        <v>4101</v>
      </c>
      <c r="C2778" s="3" t="s">
        <v>8208</v>
      </c>
      <c r="D2778" s="6">
        <v>33000</v>
      </c>
      <c r="E2778" s="8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8269</v>
      </c>
      <c r="O2778">
        <f t="shared" si="258"/>
        <v>7</v>
      </c>
      <c r="P2778">
        <f t="shared" si="259"/>
        <v>383.33</v>
      </c>
      <c r="Q2778" t="s">
        <v>8315</v>
      </c>
      <c r="R2778" t="s">
        <v>8316</v>
      </c>
      <c r="S2778" s="14">
        <f t="shared" si="260"/>
        <v>42697.010520833333</v>
      </c>
      <c r="T2778" s="14">
        <f t="shared" si="261"/>
        <v>42730.010520833333</v>
      </c>
      <c r="U2778">
        <f t="shared" si="262"/>
        <v>33</v>
      </c>
      <c r="V2778">
        <f t="shared" si="263"/>
        <v>2016</v>
      </c>
    </row>
    <row r="2779" spans="1:22" ht="75" x14ac:dyDescent="0.25">
      <c r="A2779">
        <v>3849</v>
      </c>
      <c r="B2779" s="3" t="s">
        <v>3846</v>
      </c>
      <c r="C2779" s="3" t="s">
        <v>7958</v>
      </c>
      <c r="D2779" s="6">
        <v>30000</v>
      </c>
      <c r="E2779" s="8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8269</v>
      </c>
      <c r="O2779">
        <f t="shared" si="258"/>
        <v>7</v>
      </c>
      <c r="P2779">
        <f t="shared" si="259"/>
        <v>75.459999999999994</v>
      </c>
      <c r="Q2779" t="s">
        <v>8315</v>
      </c>
      <c r="R2779" t="s">
        <v>8316</v>
      </c>
      <c r="S2779" s="14">
        <f t="shared" si="260"/>
        <v>42136.767175925925</v>
      </c>
      <c r="T2779" s="14">
        <f t="shared" si="261"/>
        <v>42166.767175925925</v>
      </c>
      <c r="U2779">
        <f t="shared" si="262"/>
        <v>30</v>
      </c>
      <c r="V2779">
        <f t="shared" si="263"/>
        <v>2015</v>
      </c>
    </row>
    <row r="2780" spans="1:22" ht="60" x14ac:dyDescent="0.25">
      <c r="A2780">
        <v>913</v>
      </c>
      <c r="B2780" s="3" t="s">
        <v>914</v>
      </c>
      <c r="C2780" s="3" t="s">
        <v>5023</v>
      </c>
      <c r="D2780" s="6">
        <v>30000</v>
      </c>
      <c r="E2780" s="8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8276</v>
      </c>
      <c r="O2780">
        <f t="shared" si="258"/>
        <v>7</v>
      </c>
      <c r="P2780">
        <f t="shared" si="259"/>
        <v>82.58</v>
      </c>
      <c r="Q2780" t="s">
        <v>8312</v>
      </c>
      <c r="R2780" t="s">
        <v>8344</v>
      </c>
      <c r="S2780" s="14">
        <f t="shared" si="260"/>
        <v>41004.139108796298</v>
      </c>
      <c r="T2780" s="14">
        <f t="shared" si="261"/>
        <v>41034.139108796298</v>
      </c>
      <c r="U2780">
        <f t="shared" si="262"/>
        <v>30</v>
      </c>
      <c r="V2780">
        <f t="shared" si="263"/>
        <v>2012</v>
      </c>
    </row>
    <row r="2781" spans="1:22" ht="30" x14ac:dyDescent="0.25">
      <c r="A2781">
        <v>1098</v>
      </c>
      <c r="B2781" s="3" t="s">
        <v>1099</v>
      </c>
      <c r="C2781" s="3" t="s">
        <v>5208</v>
      </c>
      <c r="D2781" s="6">
        <v>25000</v>
      </c>
      <c r="E2781" s="8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8280</v>
      </c>
      <c r="O2781">
        <f t="shared" si="258"/>
        <v>7</v>
      </c>
      <c r="P2781">
        <f t="shared" si="259"/>
        <v>81.95</v>
      </c>
      <c r="Q2781" t="s">
        <v>8310</v>
      </c>
      <c r="R2781" t="s">
        <v>8346</v>
      </c>
      <c r="S2781" s="14">
        <f t="shared" si="260"/>
        <v>41712.762673611112</v>
      </c>
      <c r="T2781" s="14">
        <f t="shared" si="261"/>
        <v>41742.762673611112</v>
      </c>
      <c r="U2781">
        <f t="shared" si="262"/>
        <v>30</v>
      </c>
      <c r="V2781">
        <f t="shared" si="263"/>
        <v>2014</v>
      </c>
    </row>
    <row r="2782" spans="1:22" ht="60" x14ac:dyDescent="0.25">
      <c r="A2782">
        <v>1820</v>
      </c>
      <c r="B2782" s="3" t="s">
        <v>1821</v>
      </c>
      <c r="C2782" s="3" t="s">
        <v>5930</v>
      </c>
      <c r="D2782" s="6">
        <v>26000</v>
      </c>
      <c r="E2782" s="8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8283</v>
      </c>
      <c r="O2782">
        <f t="shared" si="258"/>
        <v>7</v>
      </c>
      <c r="P2782">
        <f t="shared" si="259"/>
        <v>213.38</v>
      </c>
      <c r="Q2782" t="s">
        <v>8323</v>
      </c>
      <c r="R2782" t="s">
        <v>8324</v>
      </c>
      <c r="S2782" s="14">
        <f t="shared" si="260"/>
        <v>42065.084375000006</v>
      </c>
      <c r="T2782" s="14">
        <f t="shared" si="261"/>
        <v>42095.042708333334</v>
      </c>
      <c r="U2782">
        <f t="shared" si="262"/>
        <v>30</v>
      </c>
      <c r="V2782">
        <f t="shared" si="263"/>
        <v>2015</v>
      </c>
    </row>
    <row r="2783" spans="1:22" ht="60" x14ac:dyDescent="0.25">
      <c r="A2783">
        <v>692</v>
      </c>
      <c r="B2783" s="3" t="s">
        <v>693</v>
      </c>
      <c r="C2783" s="3" t="s">
        <v>4802</v>
      </c>
      <c r="D2783" s="6">
        <v>20000</v>
      </c>
      <c r="E2783" s="8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8271</v>
      </c>
      <c r="O2783">
        <f t="shared" si="258"/>
        <v>7</v>
      </c>
      <c r="P2783">
        <f t="shared" si="259"/>
        <v>6.5</v>
      </c>
      <c r="Q2783" t="s">
        <v>8308</v>
      </c>
      <c r="R2783" t="s">
        <v>8314</v>
      </c>
      <c r="S2783" s="14">
        <f t="shared" si="260"/>
        <v>42696.37572916667</v>
      </c>
      <c r="T2783" s="14">
        <f t="shared" si="261"/>
        <v>42726.37572916667</v>
      </c>
      <c r="U2783">
        <f t="shared" si="262"/>
        <v>30</v>
      </c>
      <c r="V2783">
        <f t="shared" si="263"/>
        <v>2016</v>
      </c>
    </row>
    <row r="2784" spans="1:22" ht="30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258"/>
        <v>7</v>
      </c>
      <c r="P2784">
        <f t="shared" si="259"/>
        <v>58.89</v>
      </c>
      <c r="Q2784" t="s">
        <v>8312</v>
      </c>
      <c r="R2784" t="s">
        <v>8350</v>
      </c>
      <c r="S2784" s="14">
        <f t="shared" si="260"/>
        <v>41736.549791666665</v>
      </c>
      <c r="T2784" s="14">
        <f t="shared" si="261"/>
        <v>41796.549791666665</v>
      </c>
      <c r="U2784">
        <f t="shared" si="262"/>
        <v>60</v>
      </c>
      <c r="V2784">
        <f t="shared" si="263"/>
        <v>2014</v>
      </c>
    </row>
    <row r="2785" spans="1:22" ht="60" x14ac:dyDescent="0.25">
      <c r="A2785">
        <v>1433</v>
      </c>
      <c r="B2785" s="3" t="s">
        <v>1434</v>
      </c>
      <c r="C2785" s="3" t="s">
        <v>5543</v>
      </c>
      <c r="D2785" s="6">
        <v>12000</v>
      </c>
      <c r="E2785" s="8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>
        <f t="shared" si="258"/>
        <v>7</v>
      </c>
      <c r="P2785">
        <f t="shared" si="259"/>
        <v>80.5</v>
      </c>
      <c r="Q2785" t="s">
        <v>8321</v>
      </c>
      <c r="R2785" t="s">
        <v>8356</v>
      </c>
      <c r="S2785" s="14">
        <f t="shared" si="260"/>
        <v>42673.625868055555</v>
      </c>
      <c r="T2785" s="14">
        <f t="shared" si="261"/>
        <v>42714.458333333328</v>
      </c>
      <c r="U2785">
        <f t="shared" si="262"/>
        <v>41</v>
      </c>
      <c r="V2785">
        <f t="shared" si="263"/>
        <v>2016</v>
      </c>
    </row>
    <row r="2786" spans="1:22" ht="60" x14ac:dyDescent="0.25">
      <c r="A2786">
        <v>446</v>
      </c>
      <c r="B2786" s="3" t="s">
        <v>447</v>
      </c>
      <c r="C2786" s="3" t="s">
        <v>4556</v>
      </c>
      <c r="D2786" s="6">
        <v>10500</v>
      </c>
      <c r="E2786" s="8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8268</v>
      </c>
      <c r="O2786">
        <f t="shared" si="258"/>
        <v>7</v>
      </c>
      <c r="P2786">
        <f t="shared" si="259"/>
        <v>47.88</v>
      </c>
      <c r="Q2786" t="s">
        <v>8318</v>
      </c>
      <c r="R2786" t="s">
        <v>8345</v>
      </c>
      <c r="S2786" s="14">
        <f t="shared" si="260"/>
        <v>42037.083564814813</v>
      </c>
      <c r="T2786" s="14">
        <f t="shared" si="261"/>
        <v>42067.083564814813</v>
      </c>
      <c r="U2786">
        <f t="shared" si="262"/>
        <v>30</v>
      </c>
      <c r="V2786">
        <f t="shared" si="263"/>
        <v>2015</v>
      </c>
    </row>
    <row r="2787" spans="1:22" ht="60" x14ac:dyDescent="0.25">
      <c r="A2787">
        <v>995</v>
      </c>
      <c r="B2787" s="3" t="s">
        <v>996</v>
      </c>
      <c r="C2787" s="3" t="s">
        <v>5105</v>
      </c>
      <c r="D2787" s="6">
        <v>10000</v>
      </c>
      <c r="E2787" s="8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8271</v>
      </c>
      <c r="O2787">
        <f t="shared" si="258"/>
        <v>7</v>
      </c>
      <c r="P2787">
        <f t="shared" si="259"/>
        <v>80.67</v>
      </c>
      <c r="Q2787" t="s">
        <v>8308</v>
      </c>
      <c r="R2787" t="s">
        <v>8314</v>
      </c>
      <c r="S2787" s="14">
        <f t="shared" si="260"/>
        <v>41947.940740740742</v>
      </c>
      <c r="T2787" s="14">
        <f t="shared" si="261"/>
        <v>41972.666666666672</v>
      </c>
      <c r="U2787">
        <f t="shared" si="262"/>
        <v>25</v>
      </c>
      <c r="V2787">
        <f t="shared" si="263"/>
        <v>2014</v>
      </c>
    </row>
    <row r="2788" spans="1:22" ht="60" x14ac:dyDescent="0.25">
      <c r="A2788">
        <v>1723</v>
      </c>
      <c r="B2788" s="3" t="s">
        <v>1724</v>
      </c>
      <c r="C2788" s="3" t="s">
        <v>5833</v>
      </c>
      <c r="D2788" s="6">
        <v>10000</v>
      </c>
      <c r="E2788" s="8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8291</v>
      </c>
      <c r="O2788">
        <f t="shared" si="258"/>
        <v>7</v>
      </c>
      <c r="P2788">
        <f t="shared" si="259"/>
        <v>216.67</v>
      </c>
      <c r="Q2788" t="s">
        <v>8312</v>
      </c>
      <c r="R2788" t="s">
        <v>8337</v>
      </c>
      <c r="S2788" s="14">
        <f t="shared" si="260"/>
        <v>42129.82540509259</v>
      </c>
      <c r="T2788" s="14">
        <f t="shared" si="261"/>
        <v>42186.25</v>
      </c>
      <c r="U2788">
        <f t="shared" si="262"/>
        <v>57</v>
      </c>
      <c r="V2788">
        <f t="shared" si="263"/>
        <v>2015</v>
      </c>
    </row>
    <row r="2789" spans="1:22" ht="60" x14ac:dyDescent="0.25">
      <c r="A2789">
        <v>1419</v>
      </c>
      <c r="B2789" s="3" t="s">
        <v>1420</v>
      </c>
      <c r="C2789" s="3" t="s">
        <v>5529</v>
      </c>
      <c r="D2789" s="6">
        <v>6300</v>
      </c>
      <c r="E2789" s="8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8285</v>
      </c>
      <c r="O2789">
        <f t="shared" si="258"/>
        <v>7</v>
      </c>
      <c r="P2789">
        <f t="shared" si="259"/>
        <v>44.5</v>
      </c>
      <c r="Q2789" t="s">
        <v>8321</v>
      </c>
      <c r="R2789" t="s">
        <v>8356</v>
      </c>
      <c r="S2789" s="14">
        <f t="shared" si="260"/>
        <v>42622.456238425926</v>
      </c>
      <c r="T2789" s="14">
        <f t="shared" si="261"/>
        <v>42652.456238425926</v>
      </c>
      <c r="U2789">
        <f t="shared" si="262"/>
        <v>30</v>
      </c>
      <c r="V2789">
        <f t="shared" si="263"/>
        <v>2016</v>
      </c>
    </row>
    <row r="2790" spans="1:22" ht="60" x14ac:dyDescent="0.25">
      <c r="A2790">
        <v>4032</v>
      </c>
      <c r="B2790" s="3" t="s">
        <v>4028</v>
      </c>
      <c r="C2790" s="3" t="s">
        <v>8137</v>
      </c>
      <c r="D2790" s="6">
        <v>6048</v>
      </c>
      <c r="E2790" s="8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>
        <f t="shared" si="258"/>
        <v>7</v>
      </c>
      <c r="P2790">
        <f t="shared" si="259"/>
        <v>59</v>
      </c>
      <c r="Q2790" t="s">
        <v>8315</v>
      </c>
      <c r="R2790" t="s">
        <v>8316</v>
      </c>
      <c r="S2790" s="14">
        <f t="shared" si="260"/>
        <v>42293.809212962966</v>
      </c>
      <c r="T2790" s="14">
        <f t="shared" si="261"/>
        <v>42353.85087962963</v>
      </c>
      <c r="U2790">
        <f t="shared" si="262"/>
        <v>61</v>
      </c>
      <c r="V2790">
        <f t="shared" si="263"/>
        <v>2015</v>
      </c>
    </row>
    <row r="2791" spans="1:22" ht="60" x14ac:dyDescent="0.25">
      <c r="A2791">
        <v>1600</v>
      </c>
      <c r="B2791" s="3" t="s">
        <v>1601</v>
      </c>
      <c r="C2791" s="3" t="s">
        <v>5710</v>
      </c>
      <c r="D2791" s="6">
        <v>5000</v>
      </c>
      <c r="E2791" s="8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8289</v>
      </c>
      <c r="O2791">
        <f t="shared" si="258"/>
        <v>7</v>
      </c>
      <c r="P2791">
        <f t="shared" si="259"/>
        <v>40.78</v>
      </c>
      <c r="Q2791" t="s">
        <v>8323</v>
      </c>
      <c r="R2791" t="s">
        <v>8341</v>
      </c>
      <c r="S2791" s="14">
        <f t="shared" si="260"/>
        <v>41791.057314814818</v>
      </c>
      <c r="T2791" s="14">
        <f t="shared" si="261"/>
        <v>41835.21597222222</v>
      </c>
      <c r="U2791">
        <f t="shared" si="262"/>
        <v>45</v>
      </c>
      <c r="V2791">
        <f t="shared" si="263"/>
        <v>2014</v>
      </c>
    </row>
    <row r="2792" spans="1:22" ht="60" x14ac:dyDescent="0.25">
      <c r="A2792">
        <v>3729</v>
      </c>
      <c r="B2792" s="3" t="s">
        <v>3726</v>
      </c>
      <c r="C2792" s="3" t="s">
        <v>7839</v>
      </c>
      <c r="D2792" s="6">
        <v>5000</v>
      </c>
      <c r="E2792" s="8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8269</v>
      </c>
      <c r="O2792">
        <f t="shared" si="258"/>
        <v>7</v>
      </c>
      <c r="P2792">
        <f t="shared" si="259"/>
        <v>72.400000000000006</v>
      </c>
      <c r="Q2792" t="s">
        <v>8315</v>
      </c>
      <c r="R2792" t="s">
        <v>8316</v>
      </c>
      <c r="S2792" s="14">
        <f t="shared" si="260"/>
        <v>42041.205000000002</v>
      </c>
      <c r="T2792" s="14">
        <f t="shared" si="261"/>
        <v>42086.16333333333</v>
      </c>
      <c r="U2792">
        <f t="shared" si="262"/>
        <v>45</v>
      </c>
      <c r="V2792">
        <f t="shared" si="263"/>
        <v>2015</v>
      </c>
    </row>
    <row r="2793" spans="1:22" ht="45" x14ac:dyDescent="0.25">
      <c r="A2793">
        <v>1776</v>
      </c>
      <c r="B2793" s="3" t="s">
        <v>1777</v>
      </c>
      <c r="C2793" s="3" t="s">
        <v>5886</v>
      </c>
      <c r="D2793" s="6">
        <v>5000</v>
      </c>
      <c r="E2793" s="8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8283</v>
      </c>
      <c r="O2793">
        <f t="shared" si="258"/>
        <v>7</v>
      </c>
      <c r="P2793">
        <f t="shared" si="259"/>
        <v>83.75</v>
      </c>
      <c r="Q2793" t="s">
        <v>8323</v>
      </c>
      <c r="R2793" t="s">
        <v>8324</v>
      </c>
      <c r="S2793" s="14">
        <f t="shared" si="260"/>
        <v>41905.95684027778</v>
      </c>
      <c r="T2793" s="14">
        <f t="shared" si="261"/>
        <v>41941.95684027778</v>
      </c>
      <c r="U2793">
        <f t="shared" si="262"/>
        <v>36</v>
      </c>
      <c r="V2793">
        <f t="shared" si="263"/>
        <v>2014</v>
      </c>
    </row>
    <row r="2794" spans="1:22" ht="45" x14ac:dyDescent="0.25">
      <c r="A2794">
        <v>1154</v>
      </c>
      <c r="B2794" s="3" t="s">
        <v>1155</v>
      </c>
      <c r="C2794" s="3" t="s">
        <v>5264</v>
      </c>
      <c r="D2794" s="6">
        <v>5000</v>
      </c>
      <c r="E2794" s="8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8282</v>
      </c>
      <c r="O2794">
        <f t="shared" si="258"/>
        <v>7</v>
      </c>
      <c r="P2794">
        <f t="shared" si="259"/>
        <v>108.33</v>
      </c>
      <c r="Q2794" t="s">
        <v>8326</v>
      </c>
      <c r="R2794" t="s">
        <v>8354</v>
      </c>
      <c r="S2794" s="14">
        <f t="shared" si="260"/>
        <v>42223.108865740738</v>
      </c>
      <c r="T2794" s="14">
        <f t="shared" si="261"/>
        <v>42253.108865740738</v>
      </c>
      <c r="U2794">
        <f t="shared" si="262"/>
        <v>30</v>
      </c>
      <c r="V2794">
        <f t="shared" si="263"/>
        <v>2015</v>
      </c>
    </row>
    <row r="2795" spans="1:22" ht="60" x14ac:dyDescent="0.25">
      <c r="A2795">
        <v>2860</v>
      </c>
      <c r="B2795" s="3" t="s">
        <v>2860</v>
      </c>
      <c r="C2795" s="3" t="s">
        <v>6970</v>
      </c>
      <c r="D2795" s="6">
        <v>4000</v>
      </c>
      <c r="E2795" s="8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8269</v>
      </c>
      <c r="O2795">
        <f t="shared" si="258"/>
        <v>7</v>
      </c>
      <c r="P2795">
        <f t="shared" si="259"/>
        <v>29.56</v>
      </c>
      <c r="Q2795" t="s">
        <v>8315</v>
      </c>
      <c r="R2795" t="s">
        <v>8316</v>
      </c>
      <c r="S2795" s="14">
        <f t="shared" si="260"/>
        <v>42480.800648148142</v>
      </c>
      <c r="T2795" s="14">
        <f t="shared" si="261"/>
        <v>42540.800648148142</v>
      </c>
      <c r="U2795">
        <f t="shared" si="262"/>
        <v>60</v>
      </c>
      <c r="V2795">
        <f t="shared" si="263"/>
        <v>2016</v>
      </c>
    </row>
    <row r="2796" spans="1:22" ht="30" x14ac:dyDescent="0.25">
      <c r="A2796">
        <v>3638</v>
      </c>
      <c r="B2796" s="3" t="s">
        <v>3636</v>
      </c>
      <c r="C2796" s="3" t="s">
        <v>7748</v>
      </c>
      <c r="D2796" s="6">
        <v>3300</v>
      </c>
      <c r="E2796" s="8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8303</v>
      </c>
      <c r="O2796">
        <f t="shared" si="258"/>
        <v>7</v>
      </c>
      <c r="P2796">
        <f t="shared" si="259"/>
        <v>108</v>
      </c>
      <c r="Q2796" t="s">
        <v>8315</v>
      </c>
      <c r="R2796" t="s">
        <v>8336</v>
      </c>
      <c r="S2796" s="14">
        <f t="shared" si="260"/>
        <v>42053.672824074078</v>
      </c>
      <c r="T2796" s="14">
        <f t="shared" si="261"/>
        <v>42113.631157407406</v>
      </c>
      <c r="U2796">
        <f t="shared" si="262"/>
        <v>60</v>
      </c>
      <c r="V2796">
        <f t="shared" si="263"/>
        <v>2015</v>
      </c>
    </row>
    <row r="2797" spans="1:22" ht="60" x14ac:dyDescent="0.25">
      <c r="A2797">
        <v>4027</v>
      </c>
      <c r="B2797" s="3" t="s">
        <v>4023</v>
      </c>
      <c r="C2797" s="3" t="s">
        <v>8132</v>
      </c>
      <c r="D2797" s="6">
        <v>3000</v>
      </c>
      <c r="E2797" s="8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8269</v>
      </c>
      <c r="O2797">
        <f t="shared" si="258"/>
        <v>7</v>
      </c>
      <c r="P2797">
        <f t="shared" si="259"/>
        <v>30.71</v>
      </c>
      <c r="Q2797" t="s">
        <v>8315</v>
      </c>
      <c r="R2797" t="s">
        <v>8316</v>
      </c>
      <c r="S2797" s="14">
        <f t="shared" si="260"/>
        <v>42768.97084490741</v>
      </c>
      <c r="T2797" s="14">
        <f t="shared" si="261"/>
        <v>42789.041666666672</v>
      </c>
      <c r="U2797">
        <f t="shared" si="262"/>
        <v>21</v>
      </c>
      <c r="V2797">
        <f t="shared" si="263"/>
        <v>2017</v>
      </c>
    </row>
    <row r="2798" spans="1:22" ht="60" x14ac:dyDescent="0.25">
      <c r="A2798">
        <v>3969</v>
      </c>
      <c r="B2798" s="3" t="s">
        <v>3966</v>
      </c>
      <c r="C2798" s="3" t="s">
        <v>8076</v>
      </c>
      <c r="D2798" s="6">
        <v>2825</v>
      </c>
      <c r="E2798" s="8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8269</v>
      </c>
      <c r="O2798">
        <f t="shared" si="258"/>
        <v>7</v>
      </c>
      <c r="P2798">
        <f t="shared" si="259"/>
        <v>35.17</v>
      </c>
      <c r="Q2798" t="s">
        <v>8315</v>
      </c>
      <c r="R2798" t="s">
        <v>8316</v>
      </c>
      <c r="S2798" s="14">
        <f t="shared" si="260"/>
        <v>42601.854699074072</v>
      </c>
      <c r="T2798" s="14">
        <f t="shared" si="261"/>
        <v>42611.163194444445</v>
      </c>
      <c r="U2798">
        <f t="shared" si="262"/>
        <v>10</v>
      </c>
      <c r="V2798">
        <f t="shared" si="263"/>
        <v>2016</v>
      </c>
    </row>
    <row r="2799" spans="1:22" ht="45" x14ac:dyDescent="0.25">
      <c r="A2799">
        <v>424</v>
      </c>
      <c r="B2799" s="3" t="s">
        <v>425</v>
      </c>
      <c r="C2799" s="3" t="s">
        <v>4534</v>
      </c>
      <c r="D2799" s="6">
        <v>3000</v>
      </c>
      <c r="E2799" s="8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8268</v>
      </c>
      <c r="O2799">
        <f t="shared" si="258"/>
        <v>7</v>
      </c>
      <c r="P2799">
        <f t="shared" si="259"/>
        <v>40.78</v>
      </c>
      <c r="Q2799" t="s">
        <v>8318</v>
      </c>
      <c r="R2799" t="s">
        <v>8345</v>
      </c>
      <c r="S2799" s="14">
        <f t="shared" si="260"/>
        <v>40934.376145833332</v>
      </c>
      <c r="T2799" s="14">
        <f t="shared" si="261"/>
        <v>40994.334479166668</v>
      </c>
      <c r="U2799">
        <f t="shared" si="262"/>
        <v>60</v>
      </c>
      <c r="V2799">
        <f t="shared" si="263"/>
        <v>2012</v>
      </c>
    </row>
    <row r="2800" spans="1:22" ht="45" x14ac:dyDescent="0.25">
      <c r="A2800">
        <v>1439</v>
      </c>
      <c r="B2800" s="3" t="s">
        <v>1440</v>
      </c>
      <c r="C2800" s="3" t="s">
        <v>5549</v>
      </c>
      <c r="D2800" s="6">
        <v>2725</v>
      </c>
      <c r="E2800" s="8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8285</v>
      </c>
      <c r="O2800">
        <f t="shared" si="258"/>
        <v>7</v>
      </c>
      <c r="P2800">
        <f t="shared" si="259"/>
        <v>30</v>
      </c>
      <c r="Q2800" t="s">
        <v>8321</v>
      </c>
      <c r="R2800" t="s">
        <v>8356</v>
      </c>
      <c r="S2800" s="14">
        <f t="shared" si="260"/>
        <v>42040.829872685179</v>
      </c>
      <c r="T2800" s="14">
        <f t="shared" si="261"/>
        <v>42070.829872685179</v>
      </c>
      <c r="U2800">
        <f t="shared" si="262"/>
        <v>30</v>
      </c>
      <c r="V2800">
        <f t="shared" si="263"/>
        <v>2015</v>
      </c>
    </row>
    <row r="2801" spans="1:22" ht="30" x14ac:dyDescent="0.25">
      <c r="A2801">
        <v>1991</v>
      </c>
      <c r="B2801" s="3" t="s">
        <v>1992</v>
      </c>
      <c r="C2801" s="3" t="s">
        <v>6101</v>
      </c>
      <c r="D2801" s="6">
        <v>2000</v>
      </c>
      <c r="E2801" s="8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8294</v>
      </c>
      <c r="O2801">
        <f t="shared" si="258"/>
        <v>7</v>
      </c>
      <c r="P2801">
        <f t="shared" si="259"/>
        <v>46.67</v>
      </c>
      <c r="Q2801" t="s">
        <v>8323</v>
      </c>
      <c r="R2801" t="s">
        <v>8352</v>
      </c>
      <c r="S2801" s="14">
        <f t="shared" si="260"/>
        <v>42167.89335648148</v>
      </c>
      <c r="T2801" s="14">
        <f t="shared" si="261"/>
        <v>42188.89335648148</v>
      </c>
      <c r="U2801">
        <f t="shared" si="262"/>
        <v>21</v>
      </c>
      <c r="V2801">
        <f t="shared" si="263"/>
        <v>2015</v>
      </c>
    </row>
    <row r="2802" spans="1:22" ht="45" x14ac:dyDescent="0.25">
      <c r="A2802">
        <v>931</v>
      </c>
      <c r="B2802" s="3" t="s">
        <v>932</v>
      </c>
      <c r="C2802" s="3" t="s">
        <v>5041</v>
      </c>
      <c r="D2802" s="6">
        <v>2000</v>
      </c>
      <c r="E2802" s="8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8276</v>
      </c>
      <c r="O2802">
        <f t="shared" si="258"/>
        <v>7</v>
      </c>
      <c r="P2802">
        <f t="shared" si="259"/>
        <v>18.71</v>
      </c>
      <c r="Q2802" t="s">
        <v>8312</v>
      </c>
      <c r="R2802" t="s">
        <v>8344</v>
      </c>
      <c r="S2802" s="14">
        <f t="shared" si="260"/>
        <v>41680.359976851854</v>
      </c>
      <c r="T2802" s="14">
        <f t="shared" si="261"/>
        <v>41714.916666666664</v>
      </c>
      <c r="U2802">
        <f t="shared" si="262"/>
        <v>35</v>
      </c>
      <c r="V2802">
        <f t="shared" si="263"/>
        <v>2014</v>
      </c>
    </row>
    <row r="2803" spans="1:22" ht="60" x14ac:dyDescent="0.25">
      <c r="A2803">
        <v>888</v>
      </c>
      <c r="B2803" s="3" t="s">
        <v>889</v>
      </c>
      <c r="C2803" s="3" t="s">
        <v>4998</v>
      </c>
      <c r="D2803" s="6">
        <v>1000</v>
      </c>
      <c r="E2803" s="8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8277</v>
      </c>
      <c r="O2803">
        <f t="shared" si="258"/>
        <v>7</v>
      </c>
      <c r="P2803">
        <f t="shared" si="259"/>
        <v>18</v>
      </c>
      <c r="Q2803" t="s">
        <v>8312</v>
      </c>
      <c r="R2803" t="s">
        <v>8329</v>
      </c>
      <c r="S2803" s="14">
        <f t="shared" si="260"/>
        <v>40751.753298611111</v>
      </c>
      <c r="T2803" s="14">
        <f t="shared" si="261"/>
        <v>40787.25</v>
      </c>
      <c r="U2803">
        <f t="shared" si="262"/>
        <v>36</v>
      </c>
      <c r="V2803">
        <f t="shared" si="263"/>
        <v>2011</v>
      </c>
    </row>
    <row r="2804" spans="1:22" ht="60" x14ac:dyDescent="0.25">
      <c r="A2804">
        <v>1408</v>
      </c>
      <c r="B2804" s="3" t="s">
        <v>1409</v>
      </c>
      <c r="C2804" s="3" t="s">
        <v>5518</v>
      </c>
      <c r="D2804" s="6">
        <v>1000</v>
      </c>
      <c r="E2804" s="8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8285</v>
      </c>
      <c r="O2804">
        <f t="shared" si="258"/>
        <v>7</v>
      </c>
      <c r="P2804">
        <f t="shared" si="259"/>
        <v>12</v>
      </c>
      <c r="Q2804" t="s">
        <v>8321</v>
      </c>
      <c r="R2804" t="s">
        <v>8356</v>
      </c>
      <c r="S2804" s="14">
        <f t="shared" si="260"/>
        <v>42291.872175925921</v>
      </c>
      <c r="T2804" s="14">
        <f t="shared" si="261"/>
        <v>42321.913842592592</v>
      </c>
      <c r="U2804">
        <f t="shared" si="262"/>
        <v>31</v>
      </c>
      <c r="V2804">
        <f t="shared" si="263"/>
        <v>2015</v>
      </c>
    </row>
    <row r="2805" spans="1:22" ht="45" x14ac:dyDescent="0.25">
      <c r="A2805">
        <v>955</v>
      </c>
      <c r="B2805" s="3" t="s">
        <v>956</v>
      </c>
      <c r="C2805" s="3" t="s">
        <v>5065</v>
      </c>
      <c r="D2805" s="6">
        <v>300000</v>
      </c>
      <c r="E2805" s="8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>
        <f t="shared" si="258"/>
        <v>6</v>
      </c>
      <c r="P2805">
        <f t="shared" si="259"/>
        <v>182.62</v>
      </c>
      <c r="Q2805" t="s">
        <v>8308</v>
      </c>
      <c r="R2805" t="s">
        <v>8314</v>
      </c>
      <c r="S2805" s="14">
        <f t="shared" si="260"/>
        <v>42586.295138888891</v>
      </c>
      <c r="T2805" s="14">
        <f t="shared" si="261"/>
        <v>42626.295138888891</v>
      </c>
      <c r="U2805">
        <f t="shared" si="262"/>
        <v>40</v>
      </c>
      <c r="V2805">
        <f t="shared" si="263"/>
        <v>2016</v>
      </c>
    </row>
    <row r="2806" spans="1:22" ht="60" x14ac:dyDescent="0.25">
      <c r="A2806">
        <v>1317</v>
      </c>
      <c r="B2806" s="3" t="s">
        <v>1318</v>
      </c>
      <c r="C2806" s="3" t="s">
        <v>5427</v>
      </c>
      <c r="D2806" s="6">
        <v>200000</v>
      </c>
      <c r="E2806" s="8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8271</v>
      </c>
      <c r="O2806">
        <f t="shared" si="258"/>
        <v>6</v>
      </c>
      <c r="P2806">
        <f t="shared" si="259"/>
        <v>603.53</v>
      </c>
      <c r="Q2806" t="s">
        <v>8308</v>
      </c>
      <c r="R2806" t="s">
        <v>8314</v>
      </c>
      <c r="S2806" s="14">
        <f t="shared" si="260"/>
        <v>42520.235486111109</v>
      </c>
      <c r="T2806" s="14">
        <f t="shared" si="261"/>
        <v>42572.583333333328</v>
      </c>
      <c r="U2806">
        <f t="shared" si="262"/>
        <v>53</v>
      </c>
      <c r="V2806">
        <f t="shared" si="263"/>
        <v>2016</v>
      </c>
    </row>
    <row r="2807" spans="1:22" ht="60" x14ac:dyDescent="0.25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258"/>
        <v>6</v>
      </c>
      <c r="P2807">
        <f t="shared" si="259"/>
        <v>113.57</v>
      </c>
      <c r="Q2807" t="s">
        <v>8310</v>
      </c>
      <c r="R2807" t="s">
        <v>8346</v>
      </c>
      <c r="S2807" s="14">
        <f t="shared" si="260"/>
        <v>41613.172974537039</v>
      </c>
      <c r="T2807" s="14">
        <f t="shared" si="261"/>
        <v>41643.172974537039</v>
      </c>
      <c r="U2807">
        <f t="shared" si="262"/>
        <v>30</v>
      </c>
      <c r="V2807">
        <f t="shared" si="263"/>
        <v>2013</v>
      </c>
    </row>
    <row r="2808" spans="1:22" ht="60" x14ac:dyDescent="0.25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258"/>
        <v>6</v>
      </c>
      <c r="P2808">
        <f t="shared" si="259"/>
        <v>89.21</v>
      </c>
      <c r="Q2808" t="s">
        <v>8326</v>
      </c>
      <c r="R2808" t="s">
        <v>8354</v>
      </c>
      <c r="S2808" s="14">
        <f t="shared" si="260"/>
        <v>41964.844444444447</v>
      </c>
      <c r="T2808" s="14">
        <f t="shared" si="261"/>
        <v>41998.844444444447</v>
      </c>
      <c r="U2808">
        <f t="shared" si="262"/>
        <v>34</v>
      </c>
      <c r="V2808">
        <f t="shared" si="263"/>
        <v>2014</v>
      </c>
    </row>
    <row r="2809" spans="1:22" ht="60" x14ac:dyDescent="0.25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258"/>
        <v>6</v>
      </c>
      <c r="P2809">
        <f t="shared" si="259"/>
        <v>41.58</v>
      </c>
      <c r="Q2809" t="s">
        <v>8308</v>
      </c>
      <c r="R2809" t="s">
        <v>8335</v>
      </c>
      <c r="S2809" s="14">
        <f t="shared" si="260"/>
        <v>41821.020601851851</v>
      </c>
      <c r="T2809" s="14">
        <f t="shared" si="261"/>
        <v>41849.020601851851</v>
      </c>
      <c r="U2809">
        <f t="shared" si="262"/>
        <v>28</v>
      </c>
      <c r="V2809">
        <f t="shared" si="263"/>
        <v>2014</v>
      </c>
    </row>
    <row r="2810" spans="1:22" x14ac:dyDescent="0.25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258"/>
        <v>6</v>
      </c>
      <c r="P2810">
        <f t="shared" si="259"/>
        <v>220</v>
      </c>
      <c r="Q2810" t="s">
        <v>8318</v>
      </c>
      <c r="R2810" t="s">
        <v>8347</v>
      </c>
      <c r="S2810" s="14">
        <f t="shared" si="260"/>
        <v>42570.91133101852</v>
      </c>
      <c r="T2810" s="14">
        <f t="shared" si="261"/>
        <v>42600.91133101852</v>
      </c>
      <c r="U2810">
        <f t="shared" si="262"/>
        <v>30</v>
      </c>
      <c r="V2810">
        <f t="shared" si="263"/>
        <v>2016</v>
      </c>
    </row>
    <row r="2811" spans="1:22" ht="60" x14ac:dyDescent="0.25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258"/>
        <v>6</v>
      </c>
      <c r="P2811">
        <f t="shared" si="259"/>
        <v>82.09</v>
      </c>
      <c r="Q2811" t="s">
        <v>8308</v>
      </c>
      <c r="R2811" t="s">
        <v>8314</v>
      </c>
      <c r="S2811" s="14">
        <f t="shared" si="260"/>
        <v>42339.967708333337</v>
      </c>
      <c r="T2811" s="14">
        <f t="shared" si="261"/>
        <v>42369.958333333328</v>
      </c>
      <c r="U2811">
        <f t="shared" si="262"/>
        <v>30</v>
      </c>
      <c r="V2811">
        <f t="shared" si="263"/>
        <v>2015</v>
      </c>
    </row>
    <row r="2812" spans="1:22" ht="60" x14ac:dyDescent="0.25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258"/>
        <v>6</v>
      </c>
      <c r="P2812">
        <f t="shared" si="259"/>
        <v>98.79</v>
      </c>
      <c r="Q2812" t="s">
        <v>8323</v>
      </c>
      <c r="R2812" t="s">
        <v>8324</v>
      </c>
      <c r="S2812" s="14">
        <f t="shared" si="260"/>
        <v>41978.760393518518</v>
      </c>
      <c r="T2812" s="14">
        <f t="shared" si="261"/>
        <v>42023.760393518518</v>
      </c>
      <c r="U2812">
        <f t="shared" si="262"/>
        <v>45</v>
      </c>
      <c r="V2812">
        <f t="shared" si="263"/>
        <v>2014</v>
      </c>
    </row>
    <row r="2813" spans="1:22" ht="60" x14ac:dyDescent="0.25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258"/>
        <v>6</v>
      </c>
      <c r="P2813">
        <f t="shared" si="259"/>
        <v>87.14</v>
      </c>
      <c r="Q2813" t="s">
        <v>8318</v>
      </c>
      <c r="R2813" t="s">
        <v>8345</v>
      </c>
      <c r="S2813" s="14">
        <f t="shared" si="260"/>
        <v>41162.672326388885</v>
      </c>
      <c r="T2813" s="14">
        <f t="shared" si="261"/>
        <v>41192.672326388885</v>
      </c>
      <c r="U2813">
        <f t="shared" si="262"/>
        <v>30</v>
      </c>
      <c r="V2813">
        <f t="shared" si="263"/>
        <v>2012</v>
      </c>
    </row>
    <row r="2814" spans="1:22" ht="60" x14ac:dyDescent="0.25">
      <c r="A2814">
        <v>126</v>
      </c>
      <c r="B2814" s="3" t="s">
        <v>128</v>
      </c>
      <c r="C2814" s="3" t="s">
        <v>4237</v>
      </c>
      <c r="D2814" s="6">
        <v>25000</v>
      </c>
      <c r="E2814" s="8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8265</v>
      </c>
      <c r="O2814">
        <f t="shared" si="258"/>
        <v>6</v>
      </c>
      <c r="P2814">
        <f t="shared" si="259"/>
        <v>106.69</v>
      </c>
      <c r="Q2814" t="s">
        <v>8318</v>
      </c>
      <c r="R2814" t="s">
        <v>8338</v>
      </c>
      <c r="S2814" s="14">
        <f t="shared" si="260"/>
        <v>42135.589548611111</v>
      </c>
      <c r="T2814" s="14">
        <f t="shared" si="261"/>
        <v>42166.083333333328</v>
      </c>
      <c r="U2814">
        <f t="shared" si="262"/>
        <v>31</v>
      </c>
      <c r="V2814">
        <f t="shared" si="263"/>
        <v>2015</v>
      </c>
    </row>
    <row r="2815" spans="1:22" ht="60" x14ac:dyDescent="0.25">
      <c r="A2815">
        <v>175</v>
      </c>
      <c r="B2815" s="3" t="s">
        <v>177</v>
      </c>
      <c r="C2815" s="3" t="s">
        <v>4285</v>
      </c>
      <c r="D2815" s="6">
        <v>20000</v>
      </c>
      <c r="E2815" s="8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8266</v>
      </c>
      <c r="O2815">
        <f t="shared" si="258"/>
        <v>6</v>
      </c>
      <c r="P2815">
        <f t="shared" si="259"/>
        <v>49.88</v>
      </c>
      <c r="Q2815" t="s">
        <v>8318</v>
      </c>
      <c r="R2815" t="s">
        <v>8347</v>
      </c>
      <c r="S2815" s="14">
        <f t="shared" si="260"/>
        <v>41855.777905092589</v>
      </c>
      <c r="T2815" s="14">
        <f t="shared" si="261"/>
        <v>41880.777905092589</v>
      </c>
      <c r="U2815">
        <f t="shared" si="262"/>
        <v>25</v>
      </c>
      <c r="V2815">
        <f t="shared" si="263"/>
        <v>2014</v>
      </c>
    </row>
    <row r="2816" spans="1:22" ht="60" x14ac:dyDescent="0.25">
      <c r="A2816">
        <v>2704</v>
      </c>
      <c r="B2816" s="3" t="s">
        <v>2704</v>
      </c>
      <c r="C2816" s="3" t="s">
        <v>6814</v>
      </c>
      <c r="D2816" s="6">
        <v>19000</v>
      </c>
      <c r="E2816" s="8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8301</v>
      </c>
      <c r="O2816">
        <f t="shared" si="258"/>
        <v>6</v>
      </c>
      <c r="P2816">
        <f t="shared" si="259"/>
        <v>163.57</v>
      </c>
      <c r="Q2816" t="s">
        <v>8315</v>
      </c>
      <c r="R2816" t="s">
        <v>8328</v>
      </c>
      <c r="S2816" s="14">
        <f t="shared" si="260"/>
        <v>42787.862430555557</v>
      </c>
      <c r="T2816" s="14">
        <f t="shared" si="261"/>
        <v>42830.820763888885</v>
      </c>
      <c r="U2816">
        <f t="shared" si="262"/>
        <v>43</v>
      </c>
      <c r="V2816">
        <f t="shared" si="263"/>
        <v>2017</v>
      </c>
    </row>
    <row r="2817" spans="1:22" ht="45" x14ac:dyDescent="0.25">
      <c r="A2817">
        <v>1168</v>
      </c>
      <c r="B2817" s="3" t="s">
        <v>1169</v>
      </c>
      <c r="C2817" s="3" t="s">
        <v>5278</v>
      </c>
      <c r="D2817" s="6">
        <v>18000</v>
      </c>
      <c r="E2817" s="8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8282</v>
      </c>
      <c r="O2817">
        <f t="shared" si="258"/>
        <v>6</v>
      </c>
      <c r="P2817">
        <f t="shared" si="259"/>
        <v>340</v>
      </c>
      <c r="Q2817" t="s">
        <v>8326</v>
      </c>
      <c r="R2817" t="s">
        <v>8354</v>
      </c>
      <c r="S2817" s="14">
        <f t="shared" si="260"/>
        <v>42605.053993055553</v>
      </c>
      <c r="T2817" s="14">
        <f t="shared" si="261"/>
        <v>42635.053993055553</v>
      </c>
      <c r="U2817">
        <f t="shared" si="262"/>
        <v>30</v>
      </c>
      <c r="V2817">
        <f t="shared" si="263"/>
        <v>2016</v>
      </c>
    </row>
    <row r="2818" spans="1:22" x14ac:dyDescent="0.25">
      <c r="A2818">
        <v>1152</v>
      </c>
      <c r="B2818" s="3" t="s">
        <v>1153</v>
      </c>
      <c r="C2818" s="3" t="s">
        <v>5262</v>
      </c>
      <c r="D2818" s="6">
        <v>16000</v>
      </c>
      <c r="E2818" s="8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8282</v>
      </c>
      <c r="O2818">
        <f t="shared" ref="O2818:O2881" si="264">ROUND(E2818/D2818*100,0)</f>
        <v>6</v>
      </c>
      <c r="P2818">
        <f t="shared" si="259"/>
        <v>60.73</v>
      </c>
      <c r="Q2818" t="s">
        <v>8326</v>
      </c>
      <c r="R2818" t="s">
        <v>8354</v>
      </c>
      <c r="S2818" s="14">
        <f t="shared" si="260"/>
        <v>42109.709629629629</v>
      </c>
      <c r="T2818" s="14">
        <f t="shared" si="261"/>
        <v>42139.709629629629</v>
      </c>
      <c r="U2818">
        <f t="shared" si="262"/>
        <v>30</v>
      </c>
      <c r="V2818">
        <f t="shared" si="263"/>
        <v>2015</v>
      </c>
    </row>
    <row r="2819" spans="1:22" ht="45" x14ac:dyDescent="0.25">
      <c r="A2819">
        <v>1174</v>
      </c>
      <c r="B2819" s="3" t="s">
        <v>1175</v>
      </c>
      <c r="C2819" s="3" t="s">
        <v>5284</v>
      </c>
      <c r="D2819" s="6">
        <v>15000</v>
      </c>
      <c r="E2819" s="8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8282</v>
      </c>
      <c r="O2819">
        <f t="shared" si="264"/>
        <v>6</v>
      </c>
      <c r="P2819">
        <f t="shared" ref="P2819:P2882" si="265">IFERROR(ROUND(E2819/L2819,2),0)</f>
        <v>46.63</v>
      </c>
      <c r="Q2819" t="s">
        <v>8326</v>
      </c>
      <c r="R2819" t="s">
        <v>8354</v>
      </c>
      <c r="S2819" s="14">
        <f t="shared" ref="S2819:S2882" si="266">+(((J2819/60)/60)/24)+DATE(1970,1,1)</f>
        <v>42468.84174768519</v>
      </c>
      <c r="T2819" s="14">
        <f t="shared" ref="T2819:T2882" si="267">+(((I2819/60)/60)/24)+DATE(1970,1,1)</f>
        <v>42498.84174768519</v>
      </c>
      <c r="U2819">
        <f t="shared" ref="U2819:U2882" si="268">CEILING(T2819-S2819,1)</f>
        <v>30</v>
      </c>
      <c r="V2819">
        <f t="shared" ref="V2819:V2882" si="269">YEAR(S2819)</f>
        <v>2016</v>
      </c>
    </row>
    <row r="2820" spans="1:22" ht="45" x14ac:dyDescent="0.25">
      <c r="A2820">
        <v>703</v>
      </c>
      <c r="B2820" s="3" t="s">
        <v>704</v>
      </c>
      <c r="C2820" s="3" t="s">
        <v>4813</v>
      </c>
      <c r="D2820" s="6">
        <v>15000</v>
      </c>
      <c r="E2820" s="8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8271</v>
      </c>
      <c r="O2820">
        <f t="shared" si="264"/>
        <v>6</v>
      </c>
      <c r="P2820">
        <f t="shared" si="265"/>
        <v>119.57</v>
      </c>
      <c r="Q2820" t="s">
        <v>8308</v>
      </c>
      <c r="R2820" t="s">
        <v>8314</v>
      </c>
      <c r="S2820" s="14">
        <f t="shared" si="266"/>
        <v>42711.950798611113</v>
      </c>
      <c r="T2820" s="14">
        <f t="shared" si="267"/>
        <v>42766.98055555555</v>
      </c>
      <c r="U2820">
        <f t="shared" si="268"/>
        <v>56</v>
      </c>
      <c r="V2820">
        <f t="shared" si="269"/>
        <v>2016</v>
      </c>
    </row>
    <row r="2821" spans="1:22" ht="30" x14ac:dyDescent="0.25">
      <c r="A2821">
        <v>428</v>
      </c>
      <c r="B2821" s="3" t="s">
        <v>429</v>
      </c>
      <c r="C2821" s="3" t="s">
        <v>4538</v>
      </c>
      <c r="D2821" s="6">
        <v>12000</v>
      </c>
      <c r="E2821" s="8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8268</v>
      </c>
      <c r="O2821">
        <f t="shared" si="264"/>
        <v>6</v>
      </c>
      <c r="P2821">
        <f t="shared" si="265"/>
        <v>52</v>
      </c>
      <c r="Q2821" t="s">
        <v>8318</v>
      </c>
      <c r="R2821" t="s">
        <v>8345</v>
      </c>
      <c r="S2821" s="14">
        <f t="shared" si="266"/>
        <v>41778.766724537039</v>
      </c>
      <c r="T2821" s="14">
        <f t="shared" si="267"/>
        <v>41806.916666666664</v>
      </c>
      <c r="U2821">
        <f t="shared" si="268"/>
        <v>29</v>
      </c>
      <c r="V2821">
        <f t="shared" si="269"/>
        <v>2014</v>
      </c>
    </row>
    <row r="2822" spans="1:22" ht="60" x14ac:dyDescent="0.25">
      <c r="A2822">
        <v>2142</v>
      </c>
      <c r="B2822" s="3" t="s">
        <v>2143</v>
      </c>
      <c r="C2822" s="3" t="s">
        <v>6252</v>
      </c>
      <c r="D2822" s="6">
        <v>10500</v>
      </c>
      <c r="E2822" s="8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8280</v>
      </c>
      <c r="O2822">
        <f t="shared" si="264"/>
        <v>6</v>
      </c>
      <c r="P2822">
        <f t="shared" si="265"/>
        <v>50.08</v>
      </c>
      <c r="Q2822" t="s">
        <v>8310</v>
      </c>
      <c r="R2822" t="s">
        <v>8346</v>
      </c>
      <c r="S2822" s="14">
        <f t="shared" si="266"/>
        <v>42340.701504629629</v>
      </c>
      <c r="T2822" s="14">
        <f t="shared" si="267"/>
        <v>42368.701504629629</v>
      </c>
      <c r="U2822">
        <f t="shared" si="268"/>
        <v>28</v>
      </c>
      <c r="V2822">
        <f t="shared" si="269"/>
        <v>2015</v>
      </c>
    </row>
    <row r="2823" spans="1:22" ht="45" x14ac:dyDescent="0.25">
      <c r="A2823">
        <v>915</v>
      </c>
      <c r="B2823" s="3" t="s">
        <v>916</v>
      </c>
      <c r="C2823" s="3" t="s">
        <v>5025</v>
      </c>
      <c r="D2823" s="6">
        <v>6500</v>
      </c>
      <c r="E2823" s="8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8276</v>
      </c>
      <c r="O2823">
        <f t="shared" si="264"/>
        <v>6</v>
      </c>
      <c r="P2823">
        <f t="shared" si="265"/>
        <v>41.67</v>
      </c>
      <c r="Q2823" t="s">
        <v>8312</v>
      </c>
      <c r="R2823" t="s">
        <v>8344</v>
      </c>
      <c r="S2823" s="14">
        <f t="shared" si="266"/>
        <v>40937.679560185185</v>
      </c>
      <c r="T2823" s="14">
        <f t="shared" si="267"/>
        <v>40969.207638888889</v>
      </c>
      <c r="U2823">
        <f t="shared" si="268"/>
        <v>32</v>
      </c>
      <c r="V2823">
        <f t="shared" si="269"/>
        <v>2012</v>
      </c>
    </row>
    <row r="2824" spans="1:22" ht="60" x14ac:dyDescent="0.25">
      <c r="A2824">
        <v>622</v>
      </c>
      <c r="B2824" s="3" t="s">
        <v>623</v>
      </c>
      <c r="C2824" s="3" t="s">
        <v>4732</v>
      </c>
      <c r="D2824" s="6">
        <v>6000</v>
      </c>
      <c r="E2824" s="8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8270</v>
      </c>
      <c r="O2824">
        <f t="shared" si="264"/>
        <v>6</v>
      </c>
      <c r="P2824">
        <f t="shared" si="265"/>
        <v>37.89</v>
      </c>
      <c r="Q2824" t="s">
        <v>8308</v>
      </c>
      <c r="R2824" t="s">
        <v>8355</v>
      </c>
      <c r="S2824" s="14">
        <f t="shared" si="266"/>
        <v>42532.774745370371</v>
      </c>
      <c r="T2824" s="14">
        <f t="shared" si="267"/>
        <v>42552.774745370371</v>
      </c>
      <c r="U2824">
        <f t="shared" si="268"/>
        <v>20</v>
      </c>
      <c r="V2824">
        <f t="shared" si="269"/>
        <v>2016</v>
      </c>
    </row>
    <row r="2825" spans="1:22" ht="45" x14ac:dyDescent="0.25">
      <c r="A2825">
        <v>1136</v>
      </c>
      <c r="B2825" s="3" t="s">
        <v>1137</v>
      </c>
      <c r="C2825" s="3" t="s">
        <v>5246</v>
      </c>
      <c r="D2825" s="6">
        <v>4190</v>
      </c>
      <c r="E2825" s="8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8281</v>
      </c>
      <c r="O2825">
        <f t="shared" si="264"/>
        <v>6</v>
      </c>
      <c r="P2825">
        <f t="shared" si="265"/>
        <v>45</v>
      </c>
      <c r="Q2825" t="s">
        <v>8310</v>
      </c>
      <c r="R2825" t="s">
        <v>8342</v>
      </c>
      <c r="S2825" s="14">
        <f t="shared" si="266"/>
        <v>42327.671631944439</v>
      </c>
      <c r="T2825" s="14">
        <f t="shared" si="267"/>
        <v>42357.671631944439</v>
      </c>
      <c r="U2825">
        <f t="shared" si="268"/>
        <v>30</v>
      </c>
      <c r="V2825">
        <f t="shared" si="269"/>
        <v>2015</v>
      </c>
    </row>
    <row r="2826" spans="1:22" ht="45" x14ac:dyDescent="0.25">
      <c r="A2826">
        <v>1006</v>
      </c>
      <c r="B2826" s="3" t="s">
        <v>1007</v>
      </c>
      <c r="C2826" s="3" t="s">
        <v>5116</v>
      </c>
      <c r="D2826" s="6">
        <v>4000</v>
      </c>
      <c r="E2826" s="8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8271</v>
      </c>
      <c r="O2826">
        <f t="shared" si="264"/>
        <v>6</v>
      </c>
      <c r="P2826">
        <f t="shared" si="265"/>
        <v>29.25</v>
      </c>
      <c r="Q2826" t="s">
        <v>8308</v>
      </c>
      <c r="R2826" t="s">
        <v>8314</v>
      </c>
      <c r="S2826" s="14">
        <f t="shared" si="266"/>
        <v>41977.040185185186</v>
      </c>
      <c r="T2826" s="14">
        <f t="shared" si="267"/>
        <v>41985.299305555556</v>
      </c>
      <c r="U2826">
        <f t="shared" si="268"/>
        <v>9</v>
      </c>
      <c r="V2826">
        <f t="shared" si="269"/>
        <v>2014</v>
      </c>
    </row>
    <row r="2827" spans="1:22" ht="60" x14ac:dyDescent="0.25">
      <c r="A2827">
        <v>1720</v>
      </c>
      <c r="B2827" s="3" t="s">
        <v>1721</v>
      </c>
      <c r="C2827" s="3" t="s">
        <v>5830</v>
      </c>
      <c r="D2827" s="6">
        <v>4000</v>
      </c>
      <c r="E2827" s="8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8291</v>
      </c>
      <c r="O2827">
        <f t="shared" si="264"/>
        <v>6</v>
      </c>
      <c r="P2827">
        <f t="shared" si="265"/>
        <v>28.13</v>
      </c>
      <c r="Q2827" t="s">
        <v>8312</v>
      </c>
      <c r="R2827" t="s">
        <v>8337</v>
      </c>
      <c r="S2827" s="14">
        <f t="shared" si="266"/>
        <v>41922.783229166671</v>
      </c>
      <c r="T2827" s="14">
        <f t="shared" si="267"/>
        <v>41952.824895833335</v>
      </c>
      <c r="U2827">
        <f t="shared" si="268"/>
        <v>31</v>
      </c>
      <c r="V2827">
        <f t="shared" si="269"/>
        <v>2014</v>
      </c>
    </row>
    <row r="2828" spans="1:22" ht="45" x14ac:dyDescent="0.25">
      <c r="A2828">
        <v>3964</v>
      </c>
      <c r="B2828" s="3" t="s">
        <v>3961</v>
      </c>
      <c r="C2828" s="3" t="s">
        <v>8071</v>
      </c>
      <c r="D2828" s="6">
        <v>2000</v>
      </c>
      <c r="E2828" s="8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8269</v>
      </c>
      <c r="O2828">
        <f t="shared" si="264"/>
        <v>6</v>
      </c>
      <c r="P2828">
        <f t="shared" si="265"/>
        <v>42</v>
      </c>
      <c r="Q2828" t="s">
        <v>8315</v>
      </c>
      <c r="R2828" t="s">
        <v>8316</v>
      </c>
      <c r="S2828" s="14">
        <f t="shared" si="266"/>
        <v>42053.722060185188</v>
      </c>
      <c r="T2828" s="14">
        <f t="shared" si="267"/>
        <v>42113.680393518516</v>
      </c>
      <c r="U2828">
        <f t="shared" si="268"/>
        <v>60</v>
      </c>
      <c r="V2828">
        <f t="shared" si="269"/>
        <v>2015</v>
      </c>
    </row>
    <row r="2829" spans="1:22" ht="60" x14ac:dyDescent="0.25">
      <c r="A2829">
        <v>933</v>
      </c>
      <c r="B2829" s="3" t="s">
        <v>934</v>
      </c>
      <c r="C2829" s="3" t="s">
        <v>5043</v>
      </c>
      <c r="D2829" s="6">
        <v>2000</v>
      </c>
      <c r="E2829" s="8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8276</v>
      </c>
      <c r="O2829">
        <f t="shared" si="264"/>
        <v>6</v>
      </c>
      <c r="P2829">
        <f t="shared" si="265"/>
        <v>60</v>
      </c>
      <c r="Q2829" t="s">
        <v>8312</v>
      </c>
      <c r="R2829" t="s">
        <v>8344</v>
      </c>
      <c r="S2829" s="14">
        <f t="shared" si="266"/>
        <v>41711.169085648151</v>
      </c>
      <c r="T2829" s="14">
        <f t="shared" si="267"/>
        <v>41771.169085648151</v>
      </c>
      <c r="U2829">
        <f t="shared" si="268"/>
        <v>60</v>
      </c>
      <c r="V2829">
        <f t="shared" si="269"/>
        <v>2014</v>
      </c>
    </row>
    <row r="2830" spans="1:22" ht="60" x14ac:dyDescent="0.25">
      <c r="A2830">
        <v>3984</v>
      </c>
      <c r="B2830" s="3" t="s">
        <v>3980</v>
      </c>
      <c r="C2830" s="3" t="s">
        <v>8090</v>
      </c>
      <c r="D2830" s="6">
        <v>1500</v>
      </c>
      <c r="E2830" s="8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8269</v>
      </c>
      <c r="O2830">
        <f t="shared" si="264"/>
        <v>6</v>
      </c>
      <c r="P2830">
        <f t="shared" si="265"/>
        <v>9.5</v>
      </c>
      <c r="Q2830" t="s">
        <v>8315</v>
      </c>
      <c r="R2830" t="s">
        <v>8316</v>
      </c>
      <c r="S2830" s="14">
        <f t="shared" si="266"/>
        <v>41920.963472222218</v>
      </c>
      <c r="T2830" s="14">
        <f t="shared" si="267"/>
        <v>41951</v>
      </c>
      <c r="U2830">
        <f t="shared" si="268"/>
        <v>31</v>
      </c>
      <c r="V2830">
        <f t="shared" si="269"/>
        <v>2014</v>
      </c>
    </row>
    <row r="2831" spans="1:22" ht="45" x14ac:dyDescent="0.25">
      <c r="A2831">
        <v>2597</v>
      </c>
      <c r="B2831" s="3" t="s">
        <v>2597</v>
      </c>
      <c r="C2831" s="3" t="s">
        <v>6707</v>
      </c>
      <c r="D2831" s="6">
        <v>1500</v>
      </c>
      <c r="E2831" s="8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8282</v>
      </c>
      <c r="O2831">
        <f t="shared" si="264"/>
        <v>6</v>
      </c>
      <c r="P2831">
        <f t="shared" si="265"/>
        <v>12.14</v>
      </c>
      <c r="Q2831" t="s">
        <v>8326</v>
      </c>
      <c r="R2831" t="s">
        <v>8354</v>
      </c>
      <c r="S2831" s="14">
        <f t="shared" si="266"/>
        <v>42510.341631944444</v>
      </c>
      <c r="T2831" s="14">
        <f t="shared" si="267"/>
        <v>42540.341631944444</v>
      </c>
      <c r="U2831">
        <f t="shared" si="268"/>
        <v>30</v>
      </c>
      <c r="V2831">
        <f t="shared" si="269"/>
        <v>2016</v>
      </c>
    </row>
    <row r="2832" spans="1:22" ht="60" x14ac:dyDescent="0.25">
      <c r="A2832">
        <v>4008</v>
      </c>
      <c r="B2832" s="3" t="s">
        <v>4004</v>
      </c>
      <c r="C2832" s="3" t="s">
        <v>8113</v>
      </c>
      <c r="D2832" s="6">
        <v>1000</v>
      </c>
      <c r="E2832" s="8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8269</v>
      </c>
      <c r="O2832">
        <f t="shared" si="264"/>
        <v>6</v>
      </c>
      <c r="P2832">
        <f t="shared" si="265"/>
        <v>15</v>
      </c>
      <c r="Q2832" t="s">
        <v>8315</v>
      </c>
      <c r="R2832" t="s">
        <v>8316</v>
      </c>
      <c r="S2832" s="14">
        <f t="shared" si="266"/>
        <v>42177.964201388888</v>
      </c>
      <c r="T2832" s="14">
        <f t="shared" si="267"/>
        <v>42207.964201388888</v>
      </c>
      <c r="U2832">
        <f t="shared" si="268"/>
        <v>30</v>
      </c>
      <c r="V2832">
        <f t="shared" si="269"/>
        <v>2015</v>
      </c>
    </row>
    <row r="2833" spans="1:22" ht="75" x14ac:dyDescent="0.25">
      <c r="A2833">
        <v>3640</v>
      </c>
      <c r="B2833" s="3" t="s">
        <v>3638</v>
      </c>
      <c r="C2833" s="3" t="s">
        <v>7750</v>
      </c>
      <c r="D2833" s="6">
        <v>1000</v>
      </c>
      <c r="E2833" s="8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8303</v>
      </c>
      <c r="O2833">
        <f t="shared" si="264"/>
        <v>6</v>
      </c>
      <c r="P2833">
        <f t="shared" si="265"/>
        <v>18.329999999999998</v>
      </c>
      <c r="Q2833" t="s">
        <v>8315</v>
      </c>
      <c r="R2833" t="s">
        <v>8336</v>
      </c>
      <c r="S2833" s="14">
        <f t="shared" si="266"/>
        <v>42104.781597222223</v>
      </c>
      <c r="T2833" s="14">
        <f t="shared" si="267"/>
        <v>42134.781597222223</v>
      </c>
      <c r="U2833">
        <f t="shared" si="268"/>
        <v>30</v>
      </c>
      <c r="V2833">
        <f t="shared" si="269"/>
        <v>2015</v>
      </c>
    </row>
    <row r="2834" spans="1:22" ht="60" x14ac:dyDescent="0.25">
      <c r="A2834">
        <v>3647</v>
      </c>
      <c r="B2834" s="3" t="s">
        <v>3645</v>
      </c>
      <c r="C2834" s="3" t="s">
        <v>7757</v>
      </c>
      <c r="D2834" s="6">
        <v>500</v>
      </c>
      <c r="E2834" s="8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>
        <f t="shared" si="264"/>
        <v>6</v>
      </c>
      <c r="P2834">
        <f t="shared" si="265"/>
        <v>15</v>
      </c>
      <c r="Q2834" t="s">
        <v>8315</v>
      </c>
      <c r="R2834" t="s">
        <v>8336</v>
      </c>
      <c r="S2834" s="14">
        <f t="shared" si="266"/>
        <v>42598.749155092592</v>
      </c>
      <c r="T2834" s="14">
        <f t="shared" si="267"/>
        <v>42643.749155092592</v>
      </c>
      <c r="U2834">
        <f t="shared" si="268"/>
        <v>45</v>
      </c>
      <c r="V2834">
        <f t="shared" si="269"/>
        <v>2016</v>
      </c>
    </row>
    <row r="2835" spans="1:22" ht="60" x14ac:dyDescent="0.25">
      <c r="A2835">
        <v>1095</v>
      </c>
      <c r="B2835" s="3" t="s">
        <v>1096</v>
      </c>
      <c r="C2835" s="3" t="s">
        <v>5205</v>
      </c>
      <c r="D2835" s="6">
        <v>500000</v>
      </c>
      <c r="E2835" s="8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>
        <f t="shared" si="264"/>
        <v>5</v>
      </c>
      <c r="P2835">
        <f t="shared" si="265"/>
        <v>267.81</v>
      </c>
      <c r="Q2835" t="s">
        <v>8310</v>
      </c>
      <c r="R2835" t="s">
        <v>8346</v>
      </c>
      <c r="S2835" s="14">
        <f t="shared" si="266"/>
        <v>41486.537268518521</v>
      </c>
      <c r="T2835" s="14">
        <f t="shared" si="267"/>
        <v>41516.537268518521</v>
      </c>
      <c r="U2835">
        <f t="shared" si="268"/>
        <v>30</v>
      </c>
      <c r="V2835">
        <f t="shared" si="269"/>
        <v>2013</v>
      </c>
    </row>
    <row r="2836" spans="1:22" ht="60" x14ac:dyDescent="0.25">
      <c r="A2836">
        <v>3090</v>
      </c>
      <c r="B2836" s="3" t="s">
        <v>3090</v>
      </c>
      <c r="C2836" s="3" t="s">
        <v>7200</v>
      </c>
      <c r="D2836" s="6">
        <v>225000</v>
      </c>
      <c r="E2836" s="8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8301</v>
      </c>
      <c r="O2836">
        <f t="shared" si="264"/>
        <v>5</v>
      </c>
      <c r="P2836">
        <f t="shared" si="265"/>
        <v>1270.22</v>
      </c>
      <c r="Q2836" t="s">
        <v>8315</v>
      </c>
      <c r="R2836" t="s">
        <v>8328</v>
      </c>
      <c r="S2836" s="14">
        <f t="shared" si="266"/>
        <v>42065.818807870368</v>
      </c>
      <c r="T2836" s="14">
        <f t="shared" si="267"/>
        <v>42125.777141203704</v>
      </c>
      <c r="U2836">
        <f t="shared" si="268"/>
        <v>60</v>
      </c>
      <c r="V2836">
        <f t="shared" si="269"/>
        <v>2015</v>
      </c>
    </row>
    <row r="2837" spans="1:22" ht="60" x14ac:dyDescent="0.25">
      <c r="A2837">
        <v>551</v>
      </c>
      <c r="B2837" s="3" t="s">
        <v>552</v>
      </c>
      <c r="C2837" s="3" t="s">
        <v>4661</v>
      </c>
      <c r="D2837" s="6">
        <v>75000</v>
      </c>
      <c r="E2837" s="8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8270</v>
      </c>
      <c r="O2837">
        <f t="shared" si="264"/>
        <v>5</v>
      </c>
      <c r="P2837">
        <f t="shared" si="265"/>
        <v>135.04</v>
      </c>
      <c r="Q2837" t="s">
        <v>8308</v>
      </c>
      <c r="R2837" t="s">
        <v>8355</v>
      </c>
      <c r="S2837" s="14">
        <f t="shared" si="266"/>
        <v>42173.275740740741</v>
      </c>
      <c r="T2837" s="14">
        <f t="shared" si="267"/>
        <v>42217.745138888888</v>
      </c>
      <c r="U2837">
        <f t="shared" si="268"/>
        <v>45</v>
      </c>
      <c r="V2837">
        <f t="shared" si="269"/>
        <v>2015</v>
      </c>
    </row>
    <row r="2838" spans="1:22" ht="45" x14ac:dyDescent="0.25">
      <c r="A2838">
        <v>1179</v>
      </c>
      <c r="B2838" s="3" t="s">
        <v>1180</v>
      </c>
      <c r="C2838" s="3" t="s">
        <v>5289</v>
      </c>
      <c r="D2838" s="6">
        <v>60000</v>
      </c>
      <c r="E2838" s="8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8282</v>
      </c>
      <c r="O2838">
        <f t="shared" si="264"/>
        <v>5</v>
      </c>
      <c r="P2838">
        <f t="shared" si="265"/>
        <v>640</v>
      </c>
      <c r="Q2838" t="s">
        <v>8326</v>
      </c>
      <c r="R2838" t="s">
        <v>8354</v>
      </c>
      <c r="S2838" s="14">
        <f t="shared" si="266"/>
        <v>42275.720219907409</v>
      </c>
      <c r="T2838" s="14">
        <f t="shared" si="267"/>
        <v>42305.720219907409</v>
      </c>
      <c r="U2838">
        <f t="shared" si="268"/>
        <v>30</v>
      </c>
      <c r="V2838">
        <f t="shared" si="269"/>
        <v>2015</v>
      </c>
    </row>
    <row r="2839" spans="1:22" ht="45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264"/>
        <v>5</v>
      </c>
      <c r="P2839">
        <f t="shared" si="265"/>
        <v>136.09</v>
      </c>
      <c r="Q2839" t="s">
        <v>8318</v>
      </c>
      <c r="R2839" t="s">
        <v>8345</v>
      </c>
      <c r="S2839" s="14">
        <f t="shared" si="266"/>
        <v>40858.762141203704</v>
      </c>
      <c r="T2839" s="14">
        <f t="shared" si="267"/>
        <v>40900.762141203704</v>
      </c>
      <c r="U2839">
        <f t="shared" si="268"/>
        <v>42</v>
      </c>
      <c r="V2839">
        <f t="shared" si="269"/>
        <v>2011</v>
      </c>
    </row>
    <row r="2840" spans="1:22" ht="60" x14ac:dyDescent="0.25">
      <c r="A2840">
        <v>1104</v>
      </c>
      <c r="B2840" s="3" t="s">
        <v>1105</v>
      </c>
      <c r="C2840" s="3" t="s">
        <v>5214</v>
      </c>
      <c r="D2840" s="6">
        <v>60000</v>
      </c>
      <c r="E2840" s="8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8280</v>
      </c>
      <c r="O2840">
        <f t="shared" si="264"/>
        <v>5</v>
      </c>
      <c r="P2840">
        <f t="shared" si="265"/>
        <v>80.3</v>
      </c>
      <c r="Q2840" t="s">
        <v>8310</v>
      </c>
      <c r="R2840" t="s">
        <v>8346</v>
      </c>
      <c r="S2840" s="14">
        <f t="shared" si="266"/>
        <v>41771.40996527778</v>
      </c>
      <c r="T2840" s="14">
        <f t="shared" si="267"/>
        <v>41801.40996527778</v>
      </c>
      <c r="U2840">
        <f t="shared" si="268"/>
        <v>30</v>
      </c>
      <c r="V2840">
        <f t="shared" si="269"/>
        <v>2014</v>
      </c>
    </row>
    <row r="2841" spans="1:22" ht="60" x14ac:dyDescent="0.25">
      <c r="A2841">
        <v>3139</v>
      </c>
      <c r="B2841" s="3" t="s">
        <v>3139</v>
      </c>
      <c r="C2841" s="3" t="s">
        <v>7249</v>
      </c>
      <c r="D2841" s="6">
        <v>50000</v>
      </c>
      <c r="E2841" s="8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8269</v>
      </c>
      <c r="O2841">
        <f t="shared" si="264"/>
        <v>5</v>
      </c>
      <c r="P2841">
        <f t="shared" si="265"/>
        <v>450</v>
      </c>
      <c r="Q2841" t="s">
        <v>8315</v>
      </c>
      <c r="R2841" t="s">
        <v>8316</v>
      </c>
      <c r="S2841" s="14">
        <f t="shared" si="266"/>
        <v>42785.270370370374</v>
      </c>
      <c r="T2841" s="14">
        <f t="shared" si="267"/>
        <v>42819.189583333333</v>
      </c>
      <c r="U2841">
        <f t="shared" si="268"/>
        <v>34</v>
      </c>
      <c r="V2841">
        <f t="shared" si="269"/>
        <v>2017</v>
      </c>
    </row>
    <row r="2842" spans="1:22" ht="60" x14ac:dyDescent="0.25">
      <c r="A2842">
        <v>156</v>
      </c>
      <c r="B2842" s="3" t="s">
        <v>158</v>
      </c>
      <c r="C2842" s="3" t="s">
        <v>4266</v>
      </c>
      <c r="D2842" s="6">
        <v>35000</v>
      </c>
      <c r="E2842" s="8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>
        <f t="shared" si="264"/>
        <v>5</v>
      </c>
      <c r="P2842">
        <f t="shared" si="265"/>
        <v>119</v>
      </c>
      <c r="Q2842" t="s">
        <v>8318</v>
      </c>
      <c r="R2842" t="s">
        <v>8338</v>
      </c>
      <c r="S2842" s="14">
        <f t="shared" si="266"/>
        <v>41794.124953703707</v>
      </c>
      <c r="T2842" s="14">
        <f t="shared" si="267"/>
        <v>41854.124953703707</v>
      </c>
      <c r="U2842">
        <f t="shared" si="268"/>
        <v>60</v>
      </c>
      <c r="V2842">
        <f t="shared" si="269"/>
        <v>2014</v>
      </c>
    </row>
    <row r="2843" spans="1:22" ht="45" x14ac:dyDescent="0.25">
      <c r="A2843">
        <v>1790</v>
      </c>
      <c r="B2843" s="3" t="s">
        <v>1791</v>
      </c>
      <c r="C2843" s="3" t="s">
        <v>5900</v>
      </c>
      <c r="D2843" s="6">
        <v>33000</v>
      </c>
      <c r="E2843" s="8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8283</v>
      </c>
      <c r="O2843">
        <f t="shared" si="264"/>
        <v>5</v>
      </c>
      <c r="P2843">
        <f t="shared" si="265"/>
        <v>109.07</v>
      </c>
      <c r="Q2843" t="s">
        <v>8323</v>
      </c>
      <c r="R2843" t="s">
        <v>8324</v>
      </c>
      <c r="S2843" s="14">
        <f t="shared" si="266"/>
        <v>42010.674513888895</v>
      </c>
      <c r="T2843" s="14">
        <f t="shared" si="267"/>
        <v>42040.674513888895</v>
      </c>
      <c r="U2843">
        <f t="shared" si="268"/>
        <v>30</v>
      </c>
      <c r="V2843">
        <f t="shared" si="269"/>
        <v>2015</v>
      </c>
    </row>
    <row r="2844" spans="1:22" ht="60" x14ac:dyDescent="0.25">
      <c r="A2844">
        <v>2139</v>
      </c>
      <c r="B2844" s="3" t="s">
        <v>2140</v>
      </c>
      <c r="C2844" s="3" t="s">
        <v>6249</v>
      </c>
      <c r="D2844" s="6">
        <v>30000</v>
      </c>
      <c r="E2844" s="8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8280</v>
      </c>
      <c r="O2844">
        <f t="shared" si="264"/>
        <v>5</v>
      </c>
      <c r="P2844">
        <f t="shared" si="265"/>
        <v>29.04</v>
      </c>
      <c r="Q2844" t="s">
        <v>8310</v>
      </c>
      <c r="R2844" t="s">
        <v>8346</v>
      </c>
      <c r="S2844" s="14">
        <f t="shared" si="266"/>
        <v>42647.750092592592</v>
      </c>
      <c r="T2844" s="14">
        <f t="shared" si="267"/>
        <v>42677.750092592592</v>
      </c>
      <c r="U2844">
        <f t="shared" si="268"/>
        <v>30</v>
      </c>
      <c r="V2844">
        <f t="shared" si="269"/>
        <v>2016</v>
      </c>
    </row>
    <row r="2845" spans="1:22" ht="60" x14ac:dyDescent="0.25">
      <c r="A2845">
        <v>715</v>
      </c>
      <c r="B2845" s="3" t="s">
        <v>716</v>
      </c>
      <c r="C2845" s="3" t="s">
        <v>4825</v>
      </c>
      <c r="D2845" s="6">
        <v>27500</v>
      </c>
      <c r="E2845" s="8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8271</v>
      </c>
      <c r="O2845">
        <f t="shared" si="264"/>
        <v>5</v>
      </c>
      <c r="P2845">
        <f t="shared" si="265"/>
        <v>115.75</v>
      </c>
      <c r="Q2845" t="s">
        <v>8308</v>
      </c>
      <c r="R2845" t="s">
        <v>8314</v>
      </c>
      <c r="S2845" s="14">
        <f t="shared" si="266"/>
        <v>42273.090740740736</v>
      </c>
      <c r="T2845" s="14">
        <f t="shared" si="267"/>
        <v>42313.132407407407</v>
      </c>
      <c r="U2845">
        <f t="shared" si="268"/>
        <v>41</v>
      </c>
      <c r="V2845">
        <f t="shared" si="269"/>
        <v>2015</v>
      </c>
    </row>
    <row r="2846" spans="1:22" ht="60" x14ac:dyDescent="0.25">
      <c r="A2846">
        <v>3877</v>
      </c>
      <c r="B2846" s="3" t="s">
        <v>3874</v>
      </c>
      <c r="C2846" s="3" t="s">
        <v>7986</v>
      </c>
      <c r="D2846" s="6">
        <v>25000</v>
      </c>
      <c r="E2846" s="8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8303</v>
      </c>
      <c r="O2846">
        <f t="shared" si="264"/>
        <v>5</v>
      </c>
      <c r="P2846">
        <f t="shared" si="265"/>
        <v>88.64</v>
      </c>
      <c r="Q2846" t="s">
        <v>8315</v>
      </c>
      <c r="R2846" t="s">
        <v>8336</v>
      </c>
      <c r="S2846" s="14">
        <f t="shared" si="266"/>
        <v>42682.67768518519</v>
      </c>
      <c r="T2846" s="14">
        <f t="shared" si="267"/>
        <v>42712.67768518519</v>
      </c>
      <c r="U2846">
        <f t="shared" si="268"/>
        <v>30</v>
      </c>
      <c r="V2846">
        <f t="shared" si="269"/>
        <v>2016</v>
      </c>
    </row>
    <row r="2847" spans="1:22" ht="60" x14ac:dyDescent="0.25">
      <c r="A2847">
        <v>1868</v>
      </c>
      <c r="B2847" s="3" t="s">
        <v>1869</v>
      </c>
      <c r="C2847" s="3" t="s">
        <v>5978</v>
      </c>
      <c r="D2847" s="6">
        <v>25000</v>
      </c>
      <c r="E2847" s="8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8281</v>
      </c>
      <c r="O2847">
        <f t="shared" si="264"/>
        <v>5</v>
      </c>
      <c r="P2847">
        <f t="shared" si="265"/>
        <v>71.59</v>
      </c>
      <c r="Q2847" t="s">
        <v>8310</v>
      </c>
      <c r="R2847" t="s">
        <v>8342</v>
      </c>
      <c r="S2847" s="14">
        <f t="shared" si="266"/>
        <v>42328.779224537036</v>
      </c>
      <c r="T2847" s="14">
        <f t="shared" si="267"/>
        <v>42353.332638888889</v>
      </c>
      <c r="U2847">
        <f t="shared" si="268"/>
        <v>25</v>
      </c>
      <c r="V2847">
        <f t="shared" si="269"/>
        <v>2015</v>
      </c>
    </row>
    <row r="2848" spans="1:22" ht="60" x14ac:dyDescent="0.25">
      <c r="A2848">
        <v>2744</v>
      </c>
      <c r="B2848" s="3" t="s">
        <v>2744</v>
      </c>
      <c r="C2848" s="3" t="s">
        <v>6854</v>
      </c>
      <c r="D2848" s="6">
        <v>16000</v>
      </c>
      <c r="E2848" s="8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8302</v>
      </c>
      <c r="O2848">
        <f t="shared" si="264"/>
        <v>5</v>
      </c>
      <c r="P2848">
        <f t="shared" si="265"/>
        <v>37.950000000000003</v>
      </c>
      <c r="Q2848" t="s">
        <v>8321</v>
      </c>
      <c r="R2848" t="s">
        <v>8349</v>
      </c>
      <c r="S2848" s="14">
        <f t="shared" si="266"/>
        <v>40938.062476851854</v>
      </c>
      <c r="T2848" s="14">
        <f t="shared" si="267"/>
        <v>40968.062476851854</v>
      </c>
      <c r="U2848">
        <f t="shared" si="268"/>
        <v>30</v>
      </c>
      <c r="V2848">
        <f t="shared" si="269"/>
        <v>2012</v>
      </c>
    </row>
    <row r="2849" spans="1:22" ht="45" x14ac:dyDescent="0.25">
      <c r="A2849">
        <v>668</v>
      </c>
      <c r="B2849" s="3" t="s">
        <v>669</v>
      </c>
      <c r="C2849" s="3" t="s">
        <v>4778</v>
      </c>
      <c r="D2849" s="6">
        <v>15000</v>
      </c>
      <c r="E2849" s="8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8271</v>
      </c>
      <c r="O2849">
        <f t="shared" si="264"/>
        <v>5</v>
      </c>
      <c r="P2849">
        <f t="shared" si="265"/>
        <v>27.36</v>
      </c>
      <c r="Q2849" t="s">
        <v>8308</v>
      </c>
      <c r="R2849" t="s">
        <v>8314</v>
      </c>
      <c r="S2849" s="14">
        <f t="shared" si="266"/>
        <v>42090.831273148149</v>
      </c>
      <c r="T2849" s="14">
        <f t="shared" si="267"/>
        <v>42135.831273148149</v>
      </c>
      <c r="U2849">
        <f t="shared" si="268"/>
        <v>45</v>
      </c>
      <c r="V2849">
        <f t="shared" si="269"/>
        <v>2015</v>
      </c>
    </row>
    <row r="2850" spans="1:22" ht="60" x14ac:dyDescent="0.25">
      <c r="A2850">
        <v>2897</v>
      </c>
      <c r="B2850" s="3" t="s">
        <v>2897</v>
      </c>
      <c r="C2850" s="3" t="s">
        <v>7007</v>
      </c>
      <c r="D2850" s="6">
        <v>12000</v>
      </c>
      <c r="E2850" s="8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5</v>
      </c>
      <c r="P2850">
        <f t="shared" si="265"/>
        <v>183.33</v>
      </c>
      <c r="Q2850" t="s">
        <v>8315</v>
      </c>
      <c r="R2850" t="s">
        <v>8316</v>
      </c>
      <c r="S2850" s="14">
        <f t="shared" si="266"/>
        <v>42258.646504629629</v>
      </c>
      <c r="T2850" s="14">
        <f t="shared" si="267"/>
        <v>42288.645196759258</v>
      </c>
      <c r="U2850">
        <f t="shared" si="268"/>
        <v>30</v>
      </c>
      <c r="V2850">
        <f t="shared" si="269"/>
        <v>2015</v>
      </c>
    </row>
    <row r="2851" spans="1:22" ht="45" x14ac:dyDescent="0.25">
      <c r="A2851">
        <v>3992</v>
      </c>
      <c r="B2851" s="3" t="s">
        <v>3988</v>
      </c>
      <c r="C2851" s="3" t="s">
        <v>8098</v>
      </c>
      <c r="D2851" s="6">
        <v>10000</v>
      </c>
      <c r="E2851" s="8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8269</v>
      </c>
      <c r="O2851">
        <f t="shared" si="264"/>
        <v>5</v>
      </c>
      <c r="P2851">
        <f t="shared" si="265"/>
        <v>60.11</v>
      </c>
      <c r="Q2851" t="s">
        <v>8315</v>
      </c>
      <c r="R2851" t="s">
        <v>8316</v>
      </c>
      <c r="S2851" s="14">
        <f t="shared" si="266"/>
        <v>42289.94049768518</v>
      </c>
      <c r="T2851" s="14">
        <f t="shared" si="267"/>
        <v>42349.982164351852</v>
      </c>
      <c r="U2851">
        <f t="shared" si="268"/>
        <v>61</v>
      </c>
      <c r="V2851">
        <f t="shared" si="269"/>
        <v>2015</v>
      </c>
    </row>
    <row r="2852" spans="1:22" ht="60" x14ac:dyDescent="0.25">
      <c r="A2852">
        <v>3112</v>
      </c>
      <c r="B2852" s="3" t="s">
        <v>3112</v>
      </c>
      <c r="C2852" s="3" t="s">
        <v>7222</v>
      </c>
      <c r="D2852" s="6">
        <v>11000</v>
      </c>
      <c r="E2852" s="8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8301</v>
      </c>
      <c r="O2852">
        <f t="shared" si="264"/>
        <v>5</v>
      </c>
      <c r="P2852">
        <f t="shared" si="265"/>
        <v>57.89</v>
      </c>
      <c r="Q2852" t="s">
        <v>8315</v>
      </c>
      <c r="R2852" t="s">
        <v>8328</v>
      </c>
      <c r="S2852" s="14">
        <f t="shared" si="266"/>
        <v>42615.121921296297</v>
      </c>
      <c r="T2852" s="14">
        <f t="shared" si="267"/>
        <v>42675.121921296297</v>
      </c>
      <c r="U2852">
        <f t="shared" si="268"/>
        <v>60</v>
      </c>
      <c r="V2852">
        <f t="shared" si="269"/>
        <v>2016</v>
      </c>
    </row>
    <row r="2853" spans="1:22" ht="60" x14ac:dyDescent="0.25">
      <c r="A2853">
        <v>1574</v>
      </c>
      <c r="B2853" s="3" t="s">
        <v>1575</v>
      </c>
      <c r="C2853" s="3" t="s">
        <v>5684</v>
      </c>
      <c r="D2853" s="6">
        <v>10000</v>
      </c>
      <c r="E2853" s="8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8288</v>
      </c>
      <c r="O2853">
        <f t="shared" si="264"/>
        <v>5</v>
      </c>
      <c r="P2853">
        <f t="shared" si="265"/>
        <v>84.33</v>
      </c>
      <c r="Q2853" t="s">
        <v>8321</v>
      </c>
      <c r="R2853" t="s">
        <v>8353</v>
      </c>
      <c r="S2853" s="14">
        <f t="shared" si="266"/>
        <v>42017.927418981482</v>
      </c>
      <c r="T2853" s="14">
        <f t="shared" si="267"/>
        <v>42052.927418981482</v>
      </c>
      <c r="U2853">
        <f t="shared" si="268"/>
        <v>35</v>
      </c>
      <c r="V2853">
        <f t="shared" si="269"/>
        <v>2015</v>
      </c>
    </row>
    <row r="2854" spans="1:22" ht="45" x14ac:dyDescent="0.25">
      <c r="A2854">
        <v>3646</v>
      </c>
      <c r="B2854" s="3" t="s">
        <v>3644</v>
      </c>
      <c r="C2854" s="3" t="s">
        <v>7756</v>
      </c>
      <c r="D2854" s="6">
        <v>10000</v>
      </c>
      <c r="E2854" s="8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8303</v>
      </c>
      <c r="O2854">
        <f t="shared" si="264"/>
        <v>5</v>
      </c>
      <c r="P2854">
        <f t="shared" si="265"/>
        <v>60.13</v>
      </c>
      <c r="Q2854" t="s">
        <v>8315</v>
      </c>
      <c r="R2854" t="s">
        <v>8336</v>
      </c>
      <c r="S2854" s="14">
        <f t="shared" si="266"/>
        <v>42140.421319444446</v>
      </c>
      <c r="T2854" s="14">
        <f t="shared" si="267"/>
        <v>42171.979166666672</v>
      </c>
      <c r="U2854">
        <f t="shared" si="268"/>
        <v>32</v>
      </c>
      <c r="V2854">
        <f t="shared" si="269"/>
        <v>2015</v>
      </c>
    </row>
    <row r="2855" spans="1:22" ht="45" x14ac:dyDescent="0.25">
      <c r="A2855">
        <v>2871</v>
      </c>
      <c r="B2855" s="3" t="s">
        <v>2871</v>
      </c>
      <c r="C2855" s="3" t="s">
        <v>6981</v>
      </c>
      <c r="D2855" s="6">
        <v>10000</v>
      </c>
      <c r="E2855" s="8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8269</v>
      </c>
      <c r="O2855">
        <f t="shared" si="264"/>
        <v>5</v>
      </c>
      <c r="P2855">
        <f t="shared" si="265"/>
        <v>35.92</v>
      </c>
      <c r="Q2855" t="s">
        <v>8315</v>
      </c>
      <c r="R2855" t="s">
        <v>8316</v>
      </c>
      <c r="S2855" s="14">
        <f t="shared" si="266"/>
        <v>41974.738576388889</v>
      </c>
      <c r="T2855" s="14">
        <f t="shared" si="267"/>
        <v>41994.738576388889</v>
      </c>
      <c r="U2855">
        <f t="shared" si="268"/>
        <v>20</v>
      </c>
      <c r="V2855">
        <f t="shared" si="269"/>
        <v>2014</v>
      </c>
    </row>
    <row r="2856" spans="1:22" ht="60" x14ac:dyDescent="0.25">
      <c r="A2856">
        <v>1102</v>
      </c>
      <c r="B2856" s="3" t="s">
        <v>1103</v>
      </c>
      <c r="C2856" s="3" t="s">
        <v>5212</v>
      </c>
      <c r="D2856" s="6">
        <v>8000</v>
      </c>
      <c r="E2856" s="8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8280</v>
      </c>
      <c r="O2856">
        <f t="shared" si="264"/>
        <v>5</v>
      </c>
      <c r="P2856">
        <f t="shared" si="265"/>
        <v>17.71</v>
      </c>
      <c r="Q2856" t="s">
        <v>8310</v>
      </c>
      <c r="R2856" t="s">
        <v>8346</v>
      </c>
      <c r="S2856" s="14">
        <f t="shared" si="266"/>
        <v>41577.045428240745</v>
      </c>
      <c r="T2856" s="14">
        <f t="shared" si="267"/>
        <v>41617.249305555553</v>
      </c>
      <c r="U2856">
        <f t="shared" si="268"/>
        <v>41</v>
      </c>
      <c r="V2856">
        <f t="shared" si="269"/>
        <v>2013</v>
      </c>
    </row>
    <row r="2857" spans="1:22" ht="60" x14ac:dyDescent="0.25">
      <c r="A2857">
        <v>1981</v>
      </c>
      <c r="B2857" s="3" t="s">
        <v>1982</v>
      </c>
      <c r="C2857" s="3" t="s">
        <v>6091</v>
      </c>
      <c r="D2857" s="6">
        <v>7500</v>
      </c>
      <c r="E2857" s="8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8294</v>
      </c>
      <c r="O2857">
        <f t="shared" si="264"/>
        <v>5</v>
      </c>
      <c r="P2857">
        <f t="shared" si="265"/>
        <v>31.75</v>
      </c>
      <c r="Q2857" t="s">
        <v>8323</v>
      </c>
      <c r="R2857" t="s">
        <v>8352</v>
      </c>
      <c r="S2857" s="14">
        <f t="shared" si="266"/>
        <v>41799.725289351853</v>
      </c>
      <c r="T2857" s="14">
        <f t="shared" si="267"/>
        <v>41829.725289351853</v>
      </c>
      <c r="U2857">
        <f t="shared" si="268"/>
        <v>30</v>
      </c>
      <c r="V2857">
        <f t="shared" si="269"/>
        <v>2014</v>
      </c>
    </row>
    <row r="2858" spans="1:22" ht="60" x14ac:dyDescent="0.25">
      <c r="A2858">
        <v>871</v>
      </c>
      <c r="B2858" s="3" t="s">
        <v>872</v>
      </c>
      <c r="C2858" s="3" t="s">
        <v>4981</v>
      </c>
      <c r="D2858" s="6">
        <v>6000</v>
      </c>
      <c r="E2858" s="8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8276</v>
      </c>
      <c r="O2858">
        <f t="shared" si="264"/>
        <v>5</v>
      </c>
      <c r="P2858">
        <f t="shared" si="265"/>
        <v>27.08</v>
      </c>
      <c r="Q2858" t="s">
        <v>8312</v>
      </c>
      <c r="R2858" t="s">
        <v>8344</v>
      </c>
      <c r="S2858" s="14">
        <f t="shared" si="266"/>
        <v>41577.561284722222</v>
      </c>
      <c r="T2858" s="14">
        <f t="shared" si="267"/>
        <v>41607.602951388886</v>
      </c>
      <c r="U2858">
        <f t="shared" si="268"/>
        <v>31</v>
      </c>
      <c r="V2858">
        <f t="shared" si="269"/>
        <v>2013</v>
      </c>
    </row>
    <row r="2859" spans="1:22" ht="45" x14ac:dyDescent="0.25">
      <c r="A2859">
        <v>1412</v>
      </c>
      <c r="B2859" s="3" t="s">
        <v>1413</v>
      </c>
      <c r="C2859" s="3" t="s">
        <v>5522</v>
      </c>
      <c r="D2859" s="6">
        <v>7000</v>
      </c>
      <c r="E2859" s="8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8285</v>
      </c>
      <c r="O2859">
        <f t="shared" si="264"/>
        <v>5</v>
      </c>
      <c r="P2859">
        <f t="shared" si="265"/>
        <v>24.62</v>
      </c>
      <c r="Q2859" t="s">
        <v>8321</v>
      </c>
      <c r="R2859" t="s">
        <v>8356</v>
      </c>
      <c r="S2859" s="14">
        <f t="shared" si="266"/>
        <v>41947.063645833332</v>
      </c>
      <c r="T2859" s="14">
        <f t="shared" si="267"/>
        <v>41977.063645833332</v>
      </c>
      <c r="U2859">
        <f t="shared" si="268"/>
        <v>30</v>
      </c>
      <c r="V2859">
        <f t="shared" si="269"/>
        <v>2014</v>
      </c>
    </row>
    <row r="2860" spans="1:22" ht="60" x14ac:dyDescent="0.25">
      <c r="A2860">
        <v>2874</v>
      </c>
      <c r="B2860" s="3" t="s">
        <v>2874</v>
      </c>
      <c r="C2860" s="3" t="s">
        <v>6984</v>
      </c>
      <c r="D2860" s="6">
        <v>5000</v>
      </c>
      <c r="E2860" s="8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8269</v>
      </c>
      <c r="O2860">
        <f t="shared" si="264"/>
        <v>5</v>
      </c>
      <c r="P2860">
        <f t="shared" si="265"/>
        <v>90.33</v>
      </c>
      <c r="Q2860" t="s">
        <v>8315</v>
      </c>
      <c r="R2860" t="s">
        <v>8316</v>
      </c>
      <c r="S2860" s="14">
        <f t="shared" si="266"/>
        <v>42722.84474537037</v>
      </c>
      <c r="T2860" s="14">
        <f t="shared" si="267"/>
        <v>42752.84474537037</v>
      </c>
      <c r="U2860">
        <f t="shared" si="268"/>
        <v>30</v>
      </c>
      <c r="V2860">
        <f t="shared" si="269"/>
        <v>2016</v>
      </c>
    </row>
    <row r="2861" spans="1:22" ht="60" x14ac:dyDescent="0.25">
      <c r="A2861">
        <v>3857</v>
      </c>
      <c r="B2861" s="3" t="s">
        <v>3854</v>
      </c>
      <c r="C2861" s="3" t="s">
        <v>7966</v>
      </c>
      <c r="D2861" s="6">
        <v>5000</v>
      </c>
      <c r="E2861" s="8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8269</v>
      </c>
      <c r="O2861">
        <f t="shared" si="264"/>
        <v>5</v>
      </c>
      <c r="P2861">
        <f t="shared" si="265"/>
        <v>65</v>
      </c>
      <c r="Q2861" t="s">
        <v>8315</v>
      </c>
      <c r="R2861" t="s">
        <v>8316</v>
      </c>
      <c r="S2861" s="14">
        <f t="shared" si="266"/>
        <v>41829.73715277778</v>
      </c>
      <c r="T2861" s="14">
        <f t="shared" si="267"/>
        <v>41852.716666666667</v>
      </c>
      <c r="U2861">
        <f t="shared" si="268"/>
        <v>23</v>
      </c>
      <c r="V2861">
        <f t="shared" si="269"/>
        <v>2014</v>
      </c>
    </row>
    <row r="2862" spans="1:22" ht="45" x14ac:dyDescent="0.25">
      <c r="A2862">
        <v>191</v>
      </c>
      <c r="B2862" s="3" t="s">
        <v>193</v>
      </c>
      <c r="C2862" s="3" t="s">
        <v>4301</v>
      </c>
      <c r="D2862" s="6">
        <v>5000</v>
      </c>
      <c r="E2862" s="8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8266</v>
      </c>
      <c r="O2862">
        <f t="shared" si="264"/>
        <v>5</v>
      </c>
      <c r="P2862">
        <f t="shared" si="265"/>
        <v>83.33</v>
      </c>
      <c r="Q2862" t="s">
        <v>8318</v>
      </c>
      <c r="R2862" t="s">
        <v>8347</v>
      </c>
      <c r="S2862" s="14">
        <f t="shared" si="266"/>
        <v>42239.441412037035</v>
      </c>
      <c r="T2862" s="14">
        <f t="shared" si="267"/>
        <v>42279.441412037035</v>
      </c>
      <c r="U2862">
        <f t="shared" si="268"/>
        <v>40</v>
      </c>
      <c r="V2862">
        <f t="shared" si="269"/>
        <v>2015</v>
      </c>
    </row>
    <row r="2863" spans="1:22" ht="60" x14ac:dyDescent="0.25">
      <c r="A2863">
        <v>4025</v>
      </c>
      <c r="B2863" s="3" t="s">
        <v>4021</v>
      </c>
      <c r="C2863" s="3" t="s">
        <v>8130</v>
      </c>
      <c r="D2863" s="6">
        <v>5000</v>
      </c>
      <c r="E2863" s="8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8269</v>
      </c>
      <c r="O2863">
        <f t="shared" si="264"/>
        <v>5</v>
      </c>
      <c r="P2863">
        <f t="shared" si="265"/>
        <v>62.5</v>
      </c>
      <c r="Q2863" t="s">
        <v>8315</v>
      </c>
      <c r="R2863" t="s">
        <v>8316</v>
      </c>
      <c r="S2863" s="14">
        <f t="shared" si="266"/>
        <v>42151.237685185188</v>
      </c>
      <c r="T2863" s="14">
        <f t="shared" si="267"/>
        <v>42211.237685185188</v>
      </c>
      <c r="U2863">
        <f t="shared" si="268"/>
        <v>60</v>
      </c>
      <c r="V2863">
        <f t="shared" si="269"/>
        <v>2015</v>
      </c>
    </row>
    <row r="2864" spans="1:22" ht="60" x14ac:dyDescent="0.25">
      <c r="A2864">
        <v>4089</v>
      </c>
      <c r="B2864" s="3" t="s">
        <v>4085</v>
      </c>
      <c r="C2864" s="3" t="s">
        <v>8192</v>
      </c>
      <c r="D2864" s="6">
        <v>5000</v>
      </c>
      <c r="E2864" s="8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8269</v>
      </c>
      <c r="O2864">
        <f t="shared" si="264"/>
        <v>5</v>
      </c>
      <c r="P2864">
        <f t="shared" si="265"/>
        <v>30</v>
      </c>
      <c r="Q2864" t="s">
        <v>8315</v>
      </c>
      <c r="R2864" t="s">
        <v>8316</v>
      </c>
      <c r="S2864" s="14">
        <f t="shared" si="266"/>
        <v>42122.732499999998</v>
      </c>
      <c r="T2864" s="14">
        <f t="shared" si="267"/>
        <v>42155.732638888891</v>
      </c>
      <c r="U2864">
        <f t="shared" si="268"/>
        <v>34</v>
      </c>
      <c r="V2864">
        <f t="shared" si="269"/>
        <v>2015</v>
      </c>
    </row>
    <row r="2865" spans="1:22" ht="45" x14ac:dyDescent="0.25">
      <c r="A2865">
        <v>761</v>
      </c>
      <c r="B2865" s="3" t="s">
        <v>762</v>
      </c>
      <c r="C2865" s="3" t="s">
        <v>4871</v>
      </c>
      <c r="D2865" s="6">
        <v>5000</v>
      </c>
      <c r="E2865" s="8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8273</v>
      </c>
      <c r="O2865">
        <f t="shared" si="264"/>
        <v>5</v>
      </c>
      <c r="P2865">
        <f t="shared" si="265"/>
        <v>39.17</v>
      </c>
      <c r="Q2865" t="s">
        <v>8321</v>
      </c>
      <c r="R2865" t="s">
        <v>8343</v>
      </c>
      <c r="S2865" s="14">
        <f t="shared" si="266"/>
        <v>41642.751458333332</v>
      </c>
      <c r="T2865" s="14">
        <f t="shared" si="267"/>
        <v>41672.751458333332</v>
      </c>
      <c r="U2865">
        <f t="shared" si="268"/>
        <v>30</v>
      </c>
      <c r="V2865">
        <f t="shared" si="269"/>
        <v>2014</v>
      </c>
    </row>
    <row r="2866" spans="1:22" ht="60" x14ac:dyDescent="0.25">
      <c r="A2866">
        <v>918</v>
      </c>
      <c r="B2866" s="3" t="s">
        <v>919</v>
      </c>
      <c r="C2866" s="3" t="s">
        <v>5028</v>
      </c>
      <c r="D2866" s="6">
        <v>3900</v>
      </c>
      <c r="E2866" s="8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8276</v>
      </c>
      <c r="O2866">
        <f t="shared" si="264"/>
        <v>5</v>
      </c>
      <c r="P2866">
        <f t="shared" si="265"/>
        <v>19.600000000000001</v>
      </c>
      <c r="Q2866" t="s">
        <v>8312</v>
      </c>
      <c r="R2866" t="s">
        <v>8344</v>
      </c>
      <c r="S2866" s="14">
        <f t="shared" si="266"/>
        <v>41944.916215277779</v>
      </c>
      <c r="T2866" s="14">
        <f t="shared" si="267"/>
        <v>41974.957881944443</v>
      </c>
      <c r="U2866">
        <f t="shared" si="268"/>
        <v>31</v>
      </c>
      <c r="V2866">
        <f t="shared" si="269"/>
        <v>2014</v>
      </c>
    </row>
    <row r="2867" spans="1:22" ht="45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264"/>
        <v>5</v>
      </c>
      <c r="P2867">
        <f t="shared" si="265"/>
        <v>24.33</v>
      </c>
      <c r="Q2867" t="s">
        <v>8315</v>
      </c>
      <c r="R2867" t="s">
        <v>8316</v>
      </c>
      <c r="S2867" s="14">
        <f t="shared" si="266"/>
        <v>42165.037581018521</v>
      </c>
      <c r="T2867" s="14">
        <f t="shared" si="267"/>
        <v>42224.898611111115</v>
      </c>
      <c r="U2867">
        <f t="shared" si="268"/>
        <v>60</v>
      </c>
      <c r="V2867">
        <f t="shared" si="269"/>
        <v>2015</v>
      </c>
    </row>
    <row r="2868" spans="1:22" ht="45" x14ac:dyDescent="0.25">
      <c r="A2868">
        <v>3900</v>
      </c>
      <c r="B2868" s="3" t="s">
        <v>3897</v>
      </c>
      <c r="C2868" s="3" t="s">
        <v>8008</v>
      </c>
      <c r="D2868" s="6">
        <v>2500</v>
      </c>
      <c r="E2868" s="8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8269</v>
      </c>
      <c r="O2868">
        <f t="shared" si="264"/>
        <v>5</v>
      </c>
      <c r="P2868">
        <f t="shared" si="265"/>
        <v>27</v>
      </c>
      <c r="Q2868" t="s">
        <v>8315</v>
      </c>
      <c r="R2868" t="s">
        <v>8316</v>
      </c>
      <c r="S2868" s="14">
        <f t="shared" si="266"/>
        <v>42136.092488425929</v>
      </c>
      <c r="T2868" s="14">
        <f t="shared" si="267"/>
        <v>42166.092488425929</v>
      </c>
      <c r="U2868">
        <f t="shared" si="268"/>
        <v>30</v>
      </c>
      <c r="V2868">
        <f t="shared" si="269"/>
        <v>2015</v>
      </c>
    </row>
    <row r="2869" spans="1:22" ht="60" x14ac:dyDescent="0.25">
      <c r="A2869">
        <v>3920</v>
      </c>
      <c r="B2869" s="3" t="s">
        <v>3917</v>
      </c>
      <c r="C2869" s="3" t="s">
        <v>8028</v>
      </c>
      <c r="D2869" s="6">
        <v>2500</v>
      </c>
      <c r="E2869" s="8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8269</v>
      </c>
      <c r="O2869">
        <f t="shared" si="264"/>
        <v>5</v>
      </c>
      <c r="P2869">
        <f t="shared" si="265"/>
        <v>45</v>
      </c>
      <c r="Q2869" t="s">
        <v>8315</v>
      </c>
      <c r="R2869" t="s">
        <v>8316</v>
      </c>
      <c r="S2869" s="14">
        <f t="shared" si="266"/>
        <v>42657.38726851852</v>
      </c>
      <c r="T2869" s="14">
        <f t="shared" si="267"/>
        <v>42687.428935185191</v>
      </c>
      <c r="U2869">
        <f t="shared" si="268"/>
        <v>31</v>
      </c>
      <c r="V2869">
        <f t="shared" si="269"/>
        <v>2016</v>
      </c>
    </row>
    <row r="2870" spans="1:22" ht="60" x14ac:dyDescent="0.25">
      <c r="A2870">
        <v>434</v>
      </c>
      <c r="B2870" s="3" t="s">
        <v>435</v>
      </c>
      <c r="C2870" s="3" t="s">
        <v>4544</v>
      </c>
      <c r="D2870" s="6">
        <v>2500</v>
      </c>
      <c r="E2870" s="8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8268</v>
      </c>
      <c r="O2870">
        <f t="shared" si="264"/>
        <v>5</v>
      </c>
      <c r="P2870">
        <f t="shared" si="265"/>
        <v>62.5</v>
      </c>
      <c r="Q2870" t="s">
        <v>8318</v>
      </c>
      <c r="R2870" t="s">
        <v>8345</v>
      </c>
      <c r="S2870" s="14">
        <f t="shared" si="266"/>
        <v>41576.834513888891</v>
      </c>
      <c r="T2870" s="14">
        <f t="shared" si="267"/>
        <v>41609.876180555555</v>
      </c>
      <c r="U2870">
        <f t="shared" si="268"/>
        <v>34</v>
      </c>
      <c r="V2870">
        <f t="shared" si="269"/>
        <v>2013</v>
      </c>
    </row>
    <row r="2871" spans="1:22" ht="60" x14ac:dyDescent="0.25">
      <c r="A2871">
        <v>1572</v>
      </c>
      <c r="B2871" s="3" t="s">
        <v>1573</v>
      </c>
      <c r="C2871" s="3" t="s">
        <v>5682</v>
      </c>
      <c r="D2871" s="6">
        <v>2500</v>
      </c>
      <c r="E2871" s="8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8288</v>
      </c>
      <c r="O2871">
        <f t="shared" si="264"/>
        <v>5</v>
      </c>
      <c r="P2871">
        <f t="shared" si="265"/>
        <v>41.67</v>
      </c>
      <c r="Q2871" t="s">
        <v>8321</v>
      </c>
      <c r="R2871" t="s">
        <v>8353</v>
      </c>
      <c r="S2871" s="14">
        <f t="shared" si="266"/>
        <v>42404.033090277779</v>
      </c>
      <c r="T2871" s="14">
        <f t="shared" si="267"/>
        <v>42428.999305555553</v>
      </c>
      <c r="U2871">
        <f t="shared" si="268"/>
        <v>25</v>
      </c>
      <c r="V2871">
        <f t="shared" si="269"/>
        <v>2016</v>
      </c>
    </row>
    <row r="2872" spans="1:22" ht="60" x14ac:dyDescent="0.25">
      <c r="A2872">
        <v>1413</v>
      </c>
      <c r="B2872" s="3" t="s">
        <v>1414</v>
      </c>
      <c r="C2872" s="3" t="s">
        <v>5523</v>
      </c>
      <c r="D2872" s="6">
        <v>2000</v>
      </c>
      <c r="E2872" s="8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8285</v>
      </c>
      <c r="O2872">
        <f t="shared" si="264"/>
        <v>5</v>
      </c>
      <c r="P2872">
        <f t="shared" si="265"/>
        <v>100</v>
      </c>
      <c r="Q2872" t="s">
        <v>8321</v>
      </c>
      <c r="R2872" t="s">
        <v>8356</v>
      </c>
      <c r="S2872" s="14">
        <f t="shared" si="266"/>
        <v>42360.437152777777</v>
      </c>
      <c r="T2872" s="14">
        <f t="shared" si="267"/>
        <v>42420.437152777777</v>
      </c>
      <c r="U2872">
        <f t="shared" si="268"/>
        <v>60</v>
      </c>
      <c r="V2872">
        <f t="shared" si="269"/>
        <v>2015</v>
      </c>
    </row>
    <row r="2873" spans="1:22" x14ac:dyDescent="0.25">
      <c r="A2873">
        <v>3861</v>
      </c>
      <c r="B2873" s="3" t="s">
        <v>3858</v>
      </c>
      <c r="C2873" s="3" t="s">
        <v>7970</v>
      </c>
      <c r="D2873" s="6">
        <v>2000</v>
      </c>
      <c r="E2873" s="8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8269</v>
      </c>
      <c r="O2873">
        <f t="shared" si="264"/>
        <v>5</v>
      </c>
      <c r="P2873">
        <f t="shared" si="265"/>
        <v>100</v>
      </c>
      <c r="Q2873" t="s">
        <v>8315</v>
      </c>
      <c r="R2873" t="s">
        <v>8316</v>
      </c>
      <c r="S2873" s="14">
        <f t="shared" si="266"/>
        <v>41914.590011574073</v>
      </c>
      <c r="T2873" s="14">
        <f t="shared" si="267"/>
        <v>41955.907638888893</v>
      </c>
      <c r="U2873">
        <f t="shared" si="268"/>
        <v>42</v>
      </c>
      <c r="V2873">
        <f t="shared" si="269"/>
        <v>2014</v>
      </c>
    </row>
    <row r="2874" spans="1:22" ht="45" x14ac:dyDescent="0.25">
      <c r="A2874">
        <v>863</v>
      </c>
      <c r="B2874" s="3" t="s">
        <v>864</v>
      </c>
      <c r="C2874" s="3" t="s">
        <v>4973</v>
      </c>
      <c r="D2874" s="6">
        <v>2000</v>
      </c>
      <c r="E2874" s="8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8276</v>
      </c>
      <c r="O2874">
        <f t="shared" si="264"/>
        <v>5</v>
      </c>
      <c r="P2874">
        <f t="shared" si="265"/>
        <v>18</v>
      </c>
      <c r="Q2874" t="s">
        <v>8312</v>
      </c>
      <c r="R2874" t="s">
        <v>8344</v>
      </c>
      <c r="S2874" s="14">
        <f t="shared" si="266"/>
        <v>40921.117662037039</v>
      </c>
      <c r="T2874" s="14">
        <f t="shared" si="267"/>
        <v>40951.117662037039</v>
      </c>
      <c r="U2874">
        <f t="shared" si="268"/>
        <v>30</v>
      </c>
      <c r="V2874">
        <f t="shared" si="269"/>
        <v>2012</v>
      </c>
    </row>
    <row r="2875" spans="1:22" ht="45" x14ac:dyDescent="0.25">
      <c r="A2875">
        <v>1709</v>
      </c>
      <c r="B2875" s="3" t="s">
        <v>1710</v>
      </c>
      <c r="C2875" s="3" t="s">
        <v>5819</v>
      </c>
      <c r="D2875" s="6">
        <v>1750</v>
      </c>
      <c r="E2875" s="8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8291</v>
      </c>
      <c r="O2875">
        <f t="shared" si="264"/>
        <v>5</v>
      </c>
      <c r="P2875">
        <f t="shared" si="265"/>
        <v>21.25</v>
      </c>
      <c r="Q2875" t="s">
        <v>8312</v>
      </c>
      <c r="R2875" t="s">
        <v>8337</v>
      </c>
      <c r="S2875" s="14">
        <f t="shared" si="266"/>
        <v>41841.56381944444</v>
      </c>
      <c r="T2875" s="14">
        <f t="shared" si="267"/>
        <v>41882.818749999999</v>
      </c>
      <c r="U2875">
        <f t="shared" si="268"/>
        <v>42</v>
      </c>
      <c r="V2875">
        <f t="shared" si="269"/>
        <v>2014</v>
      </c>
    </row>
    <row r="2876" spans="1:22" ht="60" x14ac:dyDescent="0.25">
      <c r="A2876">
        <v>2904</v>
      </c>
      <c r="B2876" s="3" t="s">
        <v>2904</v>
      </c>
      <c r="C2876" s="3" t="s">
        <v>7014</v>
      </c>
      <c r="D2876" s="6">
        <v>1500</v>
      </c>
      <c r="E2876" s="8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8269</v>
      </c>
      <c r="O2876">
        <f t="shared" si="264"/>
        <v>5</v>
      </c>
      <c r="P2876">
        <f t="shared" si="265"/>
        <v>18.75</v>
      </c>
      <c r="Q2876" t="s">
        <v>8315</v>
      </c>
      <c r="R2876" t="s">
        <v>8316</v>
      </c>
      <c r="S2876" s="14">
        <f t="shared" si="266"/>
        <v>41940.967951388891</v>
      </c>
      <c r="T2876" s="14">
        <f t="shared" si="267"/>
        <v>41952.5</v>
      </c>
      <c r="U2876">
        <f t="shared" si="268"/>
        <v>12</v>
      </c>
      <c r="V2876">
        <f t="shared" si="269"/>
        <v>2014</v>
      </c>
    </row>
    <row r="2877" spans="1:22" ht="45" x14ac:dyDescent="0.25">
      <c r="A2877">
        <v>444</v>
      </c>
      <c r="B2877" s="3" t="s">
        <v>445</v>
      </c>
      <c r="C2877" s="3" t="s">
        <v>4554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8268</v>
      </c>
      <c r="O2877">
        <f t="shared" si="264"/>
        <v>5</v>
      </c>
      <c r="P2877">
        <f t="shared" si="265"/>
        <v>50</v>
      </c>
      <c r="Q2877" t="s">
        <v>8318</v>
      </c>
      <c r="R2877" t="s">
        <v>8345</v>
      </c>
      <c r="S2877" s="14">
        <f t="shared" si="266"/>
        <v>40894.906956018516</v>
      </c>
      <c r="T2877" s="14">
        <f t="shared" si="267"/>
        <v>40954.906956018516</v>
      </c>
      <c r="U2877">
        <f t="shared" si="268"/>
        <v>60</v>
      </c>
      <c r="V2877">
        <f t="shared" si="269"/>
        <v>2011</v>
      </c>
    </row>
    <row r="2878" spans="1:22" ht="60" x14ac:dyDescent="0.25">
      <c r="A2878">
        <v>1135</v>
      </c>
      <c r="B2878" s="3" t="s">
        <v>1136</v>
      </c>
      <c r="C2878" s="3" t="s">
        <v>5245</v>
      </c>
      <c r="D2878" s="6">
        <v>1000</v>
      </c>
      <c r="E2878" s="8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8281</v>
      </c>
      <c r="O2878">
        <f t="shared" si="264"/>
        <v>5</v>
      </c>
      <c r="P2878">
        <f t="shared" si="265"/>
        <v>50</v>
      </c>
      <c r="Q2878" t="s">
        <v>8310</v>
      </c>
      <c r="R2878" t="s">
        <v>8342</v>
      </c>
      <c r="S2878" s="14">
        <f t="shared" si="266"/>
        <v>42558.989513888882</v>
      </c>
      <c r="T2878" s="14">
        <f t="shared" si="267"/>
        <v>42588.989513888882</v>
      </c>
      <c r="U2878">
        <f t="shared" si="268"/>
        <v>30</v>
      </c>
      <c r="V2878">
        <f t="shared" si="269"/>
        <v>2016</v>
      </c>
    </row>
    <row r="2879" spans="1:22" ht="60" x14ac:dyDescent="0.25">
      <c r="A2879">
        <v>3895</v>
      </c>
      <c r="B2879" s="3" t="s">
        <v>3892</v>
      </c>
      <c r="C2879" s="3" t="s">
        <v>8003</v>
      </c>
      <c r="D2879" s="6">
        <v>1000</v>
      </c>
      <c r="E2879" s="8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8269</v>
      </c>
      <c r="O2879">
        <f t="shared" si="264"/>
        <v>5</v>
      </c>
      <c r="P2879">
        <f t="shared" si="265"/>
        <v>50</v>
      </c>
      <c r="Q2879" t="s">
        <v>8315</v>
      </c>
      <c r="R2879" t="s">
        <v>8316</v>
      </c>
      <c r="S2879" s="14">
        <f t="shared" si="266"/>
        <v>42032.250208333338</v>
      </c>
      <c r="T2879" s="14">
        <f t="shared" si="267"/>
        <v>42063.250208333338</v>
      </c>
      <c r="U2879">
        <f t="shared" si="268"/>
        <v>31</v>
      </c>
      <c r="V2879">
        <f t="shared" si="269"/>
        <v>2015</v>
      </c>
    </row>
    <row r="2880" spans="1:22" ht="60" x14ac:dyDescent="0.25">
      <c r="A2880">
        <v>4086</v>
      </c>
      <c r="B2880" s="3" t="s">
        <v>4082</v>
      </c>
      <c r="C2880" s="3" t="s">
        <v>8189</v>
      </c>
      <c r="D2880" s="6">
        <v>1000</v>
      </c>
      <c r="E2880" s="8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8269</v>
      </c>
      <c r="O2880">
        <f t="shared" si="264"/>
        <v>5</v>
      </c>
      <c r="P2880">
        <f t="shared" si="265"/>
        <v>9.4</v>
      </c>
      <c r="Q2880" t="s">
        <v>8315</v>
      </c>
      <c r="R2880" t="s">
        <v>8316</v>
      </c>
      <c r="S2880" s="14">
        <f t="shared" si="266"/>
        <v>42304.940960648149</v>
      </c>
      <c r="T2880" s="14">
        <f t="shared" si="267"/>
        <v>42329.166666666672</v>
      </c>
      <c r="U2880">
        <f t="shared" si="268"/>
        <v>25</v>
      </c>
      <c r="V2880">
        <f t="shared" si="269"/>
        <v>2015</v>
      </c>
    </row>
    <row r="2881" spans="1:22" ht="45" x14ac:dyDescent="0.25">
      <c r="A2881">
        <v>1075</v>
      </c>
      <c r="B2881" s="3" t="s">
        <v>1076</v>
      </c>
      <c r="C2881" s="3" t="s">
        <v>5185</v>
      </c>
      <c r="D2881" s="6">
        <v>1000</v>
      </c>
      <c r="E2881" s="8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8280</v>
      </c>
      <c r="O2881">
        <f t="shared" si="264"/>
        <v>5</v>
      </c>
      <c r="P2881">
        <f t="shared" si="265"/>
        <v>15</v>
      </c>
      <c r="Q2881" t="s">
        <v>8310</v>
      </c>
      <c r="R2881" t="s">
        <v>8346</v>
      </c>
      <c r="S2881" s="14">
        <f t="shared" si="266"/>
        <v>41005.904120370367</v>
      </c>
      <c r="T2881" s="14">
        <f t="shared" si="267"/>
        <v>41035.904120370367</v>
      </c>
      <c r="U2881">
        <f t="shared" si="268"/>
        <v>30</v>
      </c>
      <c r="V2881">
        <f t="shared" si="269"/>
        <v>2012</v>
      </c>
    </row>
    <row r="2882" spans="1:22" ht="60" x14ac:dyDescent="0.25">
      <c r="A2882">
        <v>1428</v>
      </c>
      <c r="B2882" s="3" t="s">
        <v>1429</v>
      </c>
      <c r="C2882" s="3" t="s">
        <v>5538</v>
      </c>
      <c r="D2882" s="6">
        <v>1000</v>
      </c>
      <c r="E2882" s="8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8285</v>
      </c>
      <c r="O2882">
        <f t="shared" ref="O2882:O2945" si="270">ROUND(E2882/D2882*100,0)</f>
        <v>5</v>
      </c>
      <c r="P2882">
        <f t="shared" si="265"/>
        <v>15</v>
      </c>
      <c r="Q2882" t="s">
        <v>8321</v>
      </c>
      <c r="R2882" t="s">
        <v>8356</v>
      </c>
      <c r="S2882" s="14">
        <f t="shared" si="266"/>
        <v>42432.379826388889</v>
      </c>
      <c r="T2882" s="14">
        <f t="shared" si="267"/>
        <v>42462.338159722218</v>
      </c>
      <c r="U2882">
        <f t="shared" si="268"/>
        <v>30</v>
      </c>
      <c r="V2882">
        <f t="shared" si="269"/>
        <v>2016</v>
      </c>
    </row>
    <row r="2883" spans="1:22" ht="45" x14ac:dyDescent="0.25">
      <c r="A2883">
        <v>1558</v>
      </c>
      <c r="B2883" s="3" t="s">
        <v>1559</v>
      </c>
      <c r="C2883" s="3" t="s">
        <v>5668</v>
      </c>
      <c r="D2883" s="6">
        <v>750</v>
      </c>
      <c r="E2883" s="8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8287</v>
      </c>
      <c r="O2883">
        <f t="shared" si="270"/>
        <v>5</v>
      </c>
      <c r="P2883">
        <f t="shared" ref="P2883:P2946" si="271">IFERROR(ROUND(E2883/L2883,2),0)</f>
        <v>11.67</v>
      </c>
      <c r="Q2883" t="s">
        <v>8323</v>
      </c>
      <c r="R2883" t="s">
        <v>8351</v>
      </c>
      <c r="S2883" s="14">
        <f t="shared" ref="S2883:S2946" si="272">+(((J2883/60)/60)/24)+DATE(1970,1,1)</f>
        <v>42185.397673611107</v>
      </c>
      <c r="T2883" s="14">
        <f t="shared" ref="T2883:T2946" si="273">+(((I2883/60)/60)/24)+DATE(1970,1,1)</f>
        <v>42244.508333333331</v>
      </c>
      <c r="U2883">
        <f t="shared" ref="U2883:U2946" si="274">CEILING(T2883-S2883,1)</f>
        <v>60</v>
      </c>
      <c r="V2883">
        <f t="shared" ref="V2883:V2946" si="275">YEAR(S2883)</f>
        <v>2015</v>
      </c>
    </row>
    <row r="2884" spans="1:22" ht="60" x14ac:dyDescent="0.25">
      <c r="A2884">
        <v>2844</v>
      </c>
      <c r="B2884" s="3" t="s">
        <v>2844</v>
      </c>
      <c r="C2884" s="3" t="s">
        <v>6954</v>
      </c>
      <c r="D2884" s="6">
        <v>550</v>
      </c>
      <c r="E2884" s="8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>
        <f t="shared" si="270"/>
        <v>5</v>
      </c>
      <c r="P2884">
        <f t="shared" si="271"/>
        <v>30</v>
      </c>
      <c r="Q2884" t="s">
        <v>8315</v>
      </c>
      <c r="R2884" t="s">
        <v>8316</v>
      </c>
      <c r="S2884" s="14">
        <f t="shared" si="272"/>
        <v>42709.546064814815</v>
      </c>
      <c r="T2884" s="14">
        <f t="shared" si="273"/>
        <v>42739.546064814815</v>
      </c>
      <c r="U2884">
        <f t="shared" si="274"/>
        <v>30</v>
      </c>
      <c r="V2884">
        <f t="shared" si="275"/>
        <v>2016</v>
      </c>
    </row>
    <row r="2885" spans="1:22" ht="45" x14ac:dyDescent="0.25">
      <c r="A2885">
        <v>2131</v>
      </c>
      <c r="B2885" s="3" t="s">
        <v>2132</v>
      </c>
      <c r="C2885" s="3" t="s">
        <v>6241</v>
      </c>
      <c r="D2885" s="6">
        <v>500</v>
      </c>
      <c r="E2885" s="8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8280</v>
      </c>
      <c r="O2885">
        <f t="shared" si="270"/>
        <v>5</v>
      </c>
      <c r="P2885">
        <f t="shared" si="271"/>
        <v>8.33</v>
      </c>
      <c r="Q2885" t="s">
        <v>8310</v>
      </c>
      <c r="R2885" t="s">
        <v>8346</v>
      </c>
      <c r="S2885" s="14">
        <f t="shared" si="272"/>
        <v>42167.207071759258</v>
      </c>
      <c r="T2885" s="14">
        <f t="shared" si="273"/>
        <v>42197.207071759258</v>
      </c>
      <c r="U2885">
        <f t="shared" si="274"/>
        <v>30</v>
      </c>
      <c r="V2885">
        <f t="shared" si="275"/>
        <v>2015</v>
      </c>
    </row>
    <row r="2886" spans="1:22" ht="30" x14ac:dyDescent="0.25">
      <c r="A2886">
        <v>3881</v>
      </c>
      <c r="B2886" s="3" t="s">
        <v>3878</v>
      </c>
      <c r="C2886" s="3" t="s">
        <v>7990</v>
      </c>
      <c r="D2886" s="6">
        <v>500</v>
      </c>
      <c r="E2886" s="8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8303</v>
      </c>
      <c r="O2886">
        <f t="shared" si="270"/>
        <v>5</v>
      </c>
      <c r="P2886">
        <f t="shared" si="271"/>
        <v>25</v>
      </c>
      <c r="Q2886" t="s">
        <v>8315</v>
      </c>
      <c r="R2886" t="s">
        <v>8336</v>
      </c>
      <c r="S2886" s="14">
        <f t="shared" si="272"/>
        <v>42756.018506944441</v>
      </c>
      <c r="T2886" s="14">
        <f t="shared" si="273"/>
        <v>42786.018506944441</v>
      </c>
      <c r="U2886">
        <f t="shared" si="274"/>
        <v>30</v>
      </c>
      <c r="V2886">
        <f t="shared" si="275"/>
        <v>2017</v>
      </c>
    </row>
    <row r="2887" spans="1:22" ht="60" x14ac:dyDescent="0.25">
      <c r="A2887">
        <v>2895</v>
      </c>
      <c r="B2887" s="3" t="s">
        <v>2895</v>
      </c>
      <c r="C2887" s="3" t="s">
        <v>7005</v>
      </c>
      <c r="D2887" s="6">
        <v>500</v>
      </c>
      <c r="E2887" s="8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8269</v>
      </c>
      <c r="O2887">
        <f t="shared" si="270"/>
        <v>5</v>
      </c>
      <c r="P2887">
        <f t="shared" si="271"/>
        <v>5.75</v>
      </c>
      <c r="Q2887" t="s">
        <v>8315</v>
      </c>
      <c r="R2887" t="s">
        <v>8316</v>
      </c>
      <c r="S2887" s="14">
        <f t="shared" si="272"/>
        <v>41811.555462962962</v>
      </c>
      <c r="T2887" s="14">
        <f t="shared" si="273"/>
        <v>41812.875</v>
      </c>
      <c r="U2887">
        <f t="shared" si="274"/>
        <v>2</v>
      </c>
      <c r="V2887">
        <f t="shared" si="275"/>
        <v>2014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t="s">
        <v>8315</v>
      </c>
      <c r="R2888" t="s">
        <v>8316</v>
      </c>
      <c r="S2888" s="14">
        <f t="shared" si="272"/>
        <v>42261.632916666669</v>
      </c>
      <c r="T2888" s="14">
        <f t="shared" si="273"/>
        <v>42266.165972222225</v>
      </c>
      <c r="U2888">
        <f t="shared" si="274"/>
        <v>5</v>
      </c>
      <c r="V2888">
        <f t="shared" si="275"/>
        <v>2015</v>
      </c>
    </row>
    <row r="2889" spans="1:22" ht="60" x14ac:dyDescent="0.25">
      <c r="A2889">
        <v>3113</v>
      </c>
      <c r="B2889" s="3" t="s">
        <v>3113</v>
      </c>
      <c r="C2889" s="3" t="s">
        <v>7223</v>
      </c>
      <c r="D2889" s="6">
        <v>109225</v>
      </c>
      <c r="E2889" s="8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8301</v>
      </c>
      <c r="O2889">
        <f t="shared" si="270"/>
        <v>4</v>
      </c>
      <c r="P2889">
        <f t="shared" si="271"/>
        <v>125.27</v>
      </c>
      <c r="Q2889" t="s">
        <v>8315</v>
      </c>
      <c r="R2889" t="s">
        <v>8328</v>
      </c>
      <c r="S2889" s="14">
        <f t="shared" si="272"/>
        <v>42081.731273148151</v>
      </c>
      <c r="T2889" s="14">
        <f t="shared" si="273"/>
        <v>42111.731273148151</v>
      </c>
      <c r="U2889">
        <f t="shared" si="274"/>
        <v>30</v>
      </c>
      <c r="V2889">
        <f t="shared" si="275"/>
        <v>2015</v>
      </c>
    </row>
    <row r="2890" spans="1:22" ht="60" x14ac:dyDescent="0.25">
      <c r="A2890">
        <v>687</v>
      </c>
      <c r="B2890" s="3" t="s">
        <v>688</v>
      </c>
      <c r="C2890" s="3" t="s">
        <v>4797</v>
      </c>
      <c r="D2890" s="6">
        <v>100000</v>
      </c>
      <c r="E2890" s="8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8271</v>
      </c>
      <c r="O2890">
        <f t="shared" si="270"/>
        <v>4</v>
      </c>
      <c r="P2890">
        <f t="shared" si="271"/>
        <v>591.66999999999996</v>
      </c>
      <c r="Q2890" t="s">
        <v>8308</v>
      </c>
      <c r="R2890" t="s">
        <v>8314</v>
      </c>
      <c r="S2890" s="14">
        <f t="shared" si="272"/>
        <v>42711.750613425931</v>
      </c>
      <c r="T2890" s="14">
        <f t="shared" si="273"/>
        <v>42771.750613425931</v>
      </c>
      <c r="U2890">
        <f t="shared" si="274"/>
        <v>60</v>
      </c>
      <c r="V2890">
        <f t="shared" si="275"/>
        <v>2016</v>
      </c>
    </row>
    <row r="2891" spans="1:22" ht="60" x14ac:dyDescent="0.25">
      <c r="A2891">
        <v>3634</v>
      </c>
      <c r="B2891" s="3" t="s">
        <v>3632</v>
      </c>
      <c r="C2891" s="3" t="s">
        <v>7744</v>
      </c>
      <c r="D2891" s="6">
        <v>75000</v>
      </c>
      <c r="E2891" s="8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8303</v>
      </c>
      <c r="O2891">
        <f t="shared" si="270"/>
        <v>4</v>
      </c>
      <c r="P2891">
        <f t="shared" si="271"/>
        <v>176.94</v>
      </c>
      <c r="Q2891" t="s">
        <v>8315</v>
      </c>
      <c r="R2891" t="s">
        <v>8336</v>
      </c>
      <c r="S2891" s="14">
        <f t="shared" si="272"/>
        <v>42701.166365740741</v>
      </c>
      <c r="T2891" s="14">
        <f t="shared" si="273"/>
        <v>42749.165972222225</v>
      </c>
      <c r="U2891">
        <f t="shared" si="274"/>
        <v>48</v>
      </c>
      <c r="V2891">
        <f t="shared" si="275"/>
        <v>2016</v>
      </c>
    </row>
    <row r="2892" spans="1:22" ht="45" x14ac:dyDescent="0.25">
      <c r="A2892">
        <v>1226</v>
      </c>
      <c r="B2892" s="3" t="s">
        <v>1227</v>
      </c>
      <c r="C2892" s="3" t="s">
        <v>5336</v>
      </c>
      <c r="D2892" s="6">
        <v>50000</v>
      </c>
      <c r="E2892" s="8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8284</v>
      </c>
      <c r="O2892">
        <f t="shared" si="270"/>
        <v>4</v>
      </c>
      <c r="P2892">
        <f t="shared" si="271"/>
        <v>48.43</v>
      </c>
      <c r="Q2892" t="s">
        <v>8312</v>
      </c>
      <c r="R2892" t="s">
        <v>8350</v>
      </c>
      <c r="S2892" s="14">
        <f t="shared" si="272"/>
        <v>41715.874780092592</v>
      </c>
      <c r="T2892" s="14">
        <f t="shared" si="273"/>
        <v>41750.041666666664</v>
      </c>
      <c r="U2892">
        <f t="shared" si="274"/>
        <v>35</v>
      </c>
      <c r="V2892">
        <f t="shared" si="275"/>
        <v>2014</v>
      </c>
    </row>
    <row r="2893" spans="1:22" ht="60" x14ac:dyDescent="0.25">
      <c r="A2893">
        <v>3098</v>
      </c>
      <c r="B2893" s="3" t="s">
        <v>3098</v>
      </c>
      <c r="C2893" s="3" t="s">
        <v>7208</v>
      </c>
      <c r="D2893" s="6">
        <v>48725</v>
      </c>
      <c r="E2893" s="8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8301</v>
      </c>
      <c r="O2893">
        <f t="shared" si="270"/>
        <v>4</v>
      </c>
      <c r="P2893">
        <f t="shared" si="271"/>
        <v>65.11</v>
      </c>
      <c r="Q2893" t="s">
        <v>8315</v>
      </c>
      <c r="R2893" t="s">
        <v>8328</v>
      </c>
      <c r="S2893" s="14">
        <f t="shared" si="272"/>
        <v>42359.792233796295</v>
      </c>
      <c r="T2893" s="14">
        <f t="shared" si="273"/>
        <v>42408.01180555555</v>
      </c>
      <c r="U2893">
        <f t="shared" si="274"/>
        <v>49</v>
      </c>
      <c r="V2893">
        <f t="shared" si="275"/>
        <v>2015</v>
      </c>
    </row>
    <row r="2894" spans="1:22" ht="45" x14ac:dyDescent="0.25">
      <c r="A2894">
        <v>1327</v>
      </c>
      <c r="B2894" s="3" t="s">
        <v>1328</v>
      </c>
      <c r="C2894" s="3" t="s">
        <v>5437</v>
      </c>
      <c r="D2894" s="6">
        <v>48000</v>
      </c>
      <c r="E2894" s="8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8271</v>
      </c>
      <c r="O2894">
        <f t="shared" si="270"/>
        <v>4</v>
      </c>
      <c r="P2894">
        <f t="shared" si="271"/>
        <v>41.59</v>
      </c>
      <c r="Q2894" t="s">
        <v>8308</v>
      </c>
      <c r="R2894" t="s">
        <v>8314</v>
      </c>
      <c r="S2894" s="14">
        <f t="shared" si="272"/>
        <v>42123.678645833337</v>
      </c>
      <c r="T2894" s="14">
        <f t="shared" si="273"/>
        <v>42153.678645833337</v>
      </c>
      <c r="U2894">
        <f t="shared" si="274"/>
        <v>30</v>
      </c>
      <c r="V2894">
        <f t="shared" si="275"/>
        <v>2015</v>
      </c>
    </row>
    <row r="2895" spans="1:22" ht="60" x14ac:dyDescent="0.25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270"/>
        <v>4</v>
      </c>
      <c r="P2895">
        <f t="shared" si="271"/>
        <v>88.69</v>
      </c>
      <c r="Q2895" t="s">
        <v>8323</v>
      </c>
      <c r="R2895" t="s">
        <v>8352</v>
      </c>
      <c r="S2895" s="14">
        <f t="shared" si="272"/>
        <v>42593.011782407411</v>
      </c>
      <c r="T2895" s="14">
        <f t="shared" si="273"/>
        <v>42615.291666666672</v>
      </c>
      <c r="U2895">
        <f t="shared" si="274"/>
        <v>23</v>
      </c>
      <c r="V2895">
        <f t="shared" si="275"/>
        <v>2016</v>
      </c>
    </row>
    <row r="2896" spans="1:22" ht="45" x14ac:dyDescent="0.25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270"/>
        <v>4</v>
      </c>
      <c r="P2896">
        <f t="shared" si="271"/>
        <v>175</v>
      </c>
      <c r="Q2896" t="s">
        <v>8315</v>
      </c>
      <c r="R2896" t="s">
        <v>8316</v>
      </c>
      <c r="S2896" s="14">
        <f t="shared" si="272"/>
        <v>42508.179965277777</v>
      </c>
      <c r="T2896" s="14">
        <f t="shared" si="273"/>
        <v>42568.179965277777</v>
      </c>
      <c r="U2896">
        <f t="shared" si="274"/>
        <v>60</v>
      </c>
      <c r="V2896">
        <f t="shared" si="275"/>
        <v>2016</v>
      </c>
    </row>
    <row r="2897" spans="1:22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70"/>
        <v>4</v>
      </c>
      <c r="P2897">
        <f t="shared" si="271"/>
        <v>60.79</v>
      </c>
      <c r="Q2897" t="s">
        <v>8326</v>
      </c>
      <c r="R2897" t="s">
        <v>8354</v>
      </c>
      <c r="S2897" s="14">
        <f t="shared" si="272"/>
        <v>42061.154930555553</v>
      </c>
      <c r="T2897" s="14">
        <f t="shared" si="273"/>
        <v>42091.113263888896</v>
      </c>
      <c r="U2897">
        <f t="shared" si="274"/>
        <v>30</v>
      </c>
      <c r="V2897">
        <f t="shared" si="275"/>
        <v>2015</v>
      </c>
    </row>
    <row r="2898" spans="1:22" ht="60" x14ac:dyDescent="0.25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270"/>
        <v>4</v>
      </c>
      <c r="P2898">
        <f t="shared" si="271"/>
        <v>65.180000000000007</v>
      </c>
      <c r="Q2898" t="s">
        <v>8308</v>
      </c>
      <c r="R2898" t="s">
        <v>8314</v>
      </c>
      <c r="S2898" s="14">
        <f t="shared" si="272"/>
        <v>42481.376597222217</v>
      </c>
      <c r="T2898" s="14">
        <f t="shared" si="273"/>
        <v>42511.376597222217</v>
      </c>
      <c r="U2898">
        <f t="shared" si="274"/>
        <v>30</v>
      </c>
      <c r="V2898">
        <f t="shared" si="275"/>
        <v>2016</v>
      </c>
    </row>
    <row r="2899" spans="1:22" ht="60" x14ac:dyDescent="0.25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270"/>
        <v>4</v>
      </c>
      <c r="P2899">
        <f t="shared" si="271"/>
        <v>82.46</v>
      </c>
      <c r="Q2899" t="s">
        <v>8315</v>
      </c>
      <c r="R2899" t="s">
        <v>8328</v>
      </c>
      <c r="S2899" s="14">
        <f t="shared" si="272"/>
        <v>42649.562118055561</v>
      </c>
      <c r="T2899" s="14">
        <f t="shared" si="273"/>
        <v>42698.715972222228</v>
      </c>
      <c r="U2899">
        <f t="shared" si="274"/>
        <v>50</v>
      </c>
      <c r="V2899">
        <f t="shared" si="275"/>
        <v>2016</v>
      </c>
    </row>
    <row r="2900" spans="1:22" ht="90" x14ac:dyDescent="0.25">
      <c r="A2900">
        <v>3126</v>
      </c>
      <c r="B2900" s="3" t="s">
        <v>3126</v>
      </c>
      <c r="C2900" s="3" t="s">
        <v>7236</v>
      </c>
      <c r="D2900" s="6">
        <v>25000</v>
      </c>
      <c r="E2900" s="8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8301</v>
      </c>
      <c r="O2900">
        <f t="shared" si="270"/>
        <v>4</v>
      </c>
      <c r="P2900">
        <f t="shared" si="271"/>
        <v>61.18</v>
      </c>
      <c r="Q2900" t="s">
        <v>8315</v>
      </c>
      <c r="R2900" t="s">
        <v>8328</v>
      </c>
      <c r="S2900" s="14">
        <f t="shared" si="272"/>
        <v>42427.01807870371</v>
      </c>
      <c r="T2900" s="14">
        <f t="shared" si="273"/>
        <v>42456.976412037038</v>
      </c>
      <c r="U2900">
        <f t="shared" si="274"/>
        <v>30</v>
      </c>
      <c r="V2900">
        <f t="shared" si="275"/>
        <v>2016</v>
      </c>
    </row>
    <row r="2901" spans="1:22" ht="60" x14ac:dyDescent="0.25">
      <c r="A2901">
        <v>3800</v>
      </c>
      <c r="B2901" s="3" t="s">
        <v>3797</v>
      </c>
      <c r="C2901" s="3" t="s">
        <v>7910</v>
      </c>
      <c r="D2901" s="6">
        <v>22000</v>
      </c>
      <c r="E2901" s="8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8303</v>
      </c>
      <c r="O2901">
        <f t="shared" si="270"/>
        <v>4</v>
      </c>
      <c r="P2901">
        <f t="shared" si="271"/>
        <v>55.06</v>
      </c>
      <c r="Q2901" t="s">
        <v>8315</v>
      </c>
      <c r="R2901" t="s">
        <v>8336</v>
      </c>
      <c r="S2901" s="14">
        <f t="shared" si="272"/>
        <v>41982.737071759257</v>
      </c>
      <c r="T2901" s="14">
        <f t="shared" si="273"/>
        <v>42015.207638888889</v>
      </c>
      <c r="U2901">
        <f t="shared" si="274"/>
        <v>33</v>
      </c>
      <c r="V2901">
        <f t="shared" si="275"/>
        <v>2014</v>
      </c>
    </row>
    <row r="2902" spans="1:22" ht="45" x14ac:dyDescent="0.25">
      <c r="A2902">
        <v>3096</v>
      </c>
      <c r="B2902" s="3" t="s">
        <v>3096</v>
      </c>
      <c r="C2902" s="3" t="s">
        <v>7206</v>
      </c>
      <c r="D2902" s="6">
        <v>20000</v>
      </c>
      <c r="E2902" s="8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>
        <f t="shared" si="270"/>
        <v>4</v>
      </c>
      <c r="P2902">
        <f t="shared" si="271"/>
        <v>56.79</v>
      </c>
      <c r="Q2902" t="s">
        <v>8315</v>
      </c>
      <c r="R2902" t="s">
        <v>8328</v>
      </c>
      <c r="S2902" s="14">
        <f t="shared" si="272"/>
        <v>42114.825532407413</v>
      </c>
      <c r="T2902" s="14">
        <f t="shared" si="273"/>
        <v>42144.825532407413</v>
      </c>
      <c r="U2902">
        <f t="shared" si="274"/>
        <v>30</v>
      </c>
      <c r="V2902">
        <f t="shared" si="275"/>
        <v>2015</v>
      </c>
    </row>
    <row r="2903" spans="1:22" ht="45" x14ac:dyDescent="0.25">
      <c r="A2903">
        <v>603</v>
      </c>
      <c r="B2903" s="3" t="s">
        <v>604</v>
      </c>
      <c r="C2903" s="3" t="s">
        <v>4713</v>
      </c>
      <c r="D2903" s="6">
        <v>15000</v>
      </c>
      <c r="E2903" s="8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8270</v>
      </c>
      <c r="O2903">
        <f t="shared" si="270"/>
        <v>4</v>
      </c>
      <c r="P2903">
        <f t="shared" si="271"/>
        <v>45.39</v>
      </c>
      <c r="Q2903" t="s">
        <v>8308</v>
      </c>
      <c r="R2903" t="s">
        <v>8355</v>
      </c>
      <c r="S2903" s="14">
        <f t="shared" si="272"/>
        <v>41835.639155092591</v>
      </c>
      <c r="T2903" s="14">
        <f t="shared" si="273"/>
        <v>41865.639155092591</v>
      </c>
      <c r="U2903">
        <f t="shared" si="274"/>
        <v>30</v>
      </c>
      <c r="V2903">
        <f t="shared" si="275"/>
        <v>2014</v>
      </c>
    </row>
    <row r="2904" spans="1:22" ht="60" x14ac:dyDescent="0.25">
      <c r="A2904">
        <v>2383</v>
      </c>
      <c r="B2904" s="3" t="s">
        <v>2384</v>
      </c>
      <c r="C2904" s="3" t="s">
        <v>6493</v>
      </c>
      <c r="D2904" s="6">
        <v>10000</v>
      </c>
      <c r="E2904" s="8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8270</v>
      </c>
      <c r="O2904">
        <f t="shared" si="270"/>
        <v>4</v>
      </c>
      <c r="P2904">
        <f t="shared" si="271"/>
        <v>145</v>
      </c>
      <c r="Q2904" t="s">
        <v>8308</v>
      </c>
      <c r="R2904" t="s">
        <v>8355</v>
      </c>
      <c r="S2904" s="14">
        <f t="shared" si="272"/>
        <v>42027.056793981479</v>
      </c>
      <c r="T2904" s="14">
        <f t="shared" si="273"/>
        <v>42057.056793981479</v>
      </c>
      <c r="U2904">
        <f t="shared" si="274"/>
        <v>30</v>
      </c>
      <c r="V2904">
        <f t="shared" si="275"/>
        <v>2015</v>
      </c>
    </row>
    <row r="2905" spans="1:22" ht="45" x14ac:dyDescent="0.25">
      <c r="A2905">
        <v>3799</v>
      </c>
      <c r="B2905" s="3" t="s">
        <v>3796</v>
      </c>
      <c r="C2905" s="3" t="s">
        <v>7909</v>
      </c>
      <c r="D2905" s="6">
        <v>10000</v>
      </c>
      <c r="E2905" s="8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8303</v>
      </c>
      <c r="O2905">
        <f t="shared" si="270"/>
        <v>4</v>
      </c>
      <c r="P2905">
        <f t="shared" si="271"/>
        <v>100.5</v>
      </c>
      <c r="Q2905" t="s">
        <v>8315</v>
      </c>
      <c r="R2905" t="s">
        <v>8336</v>
      </c>
      <c r="S2905" s="14">
        <f t="shared" si="272"/>
        <v>42410.93105324074</v>
      </c>
      <c r="T2905" s="14">
        <f t="shared" si="273"/>
        <v>42440.93105324074</v>
      </c>
      <c r="U2905">
        <f t="shared" si="274"/>
        <v>30</v>
      </c>
      <c r="V2905">
        <f t="shared" si="275"/>
        <v>2016</v>
      </c>
    </row>
    <row r="2906" spans="1:22" ht="45" x14ac:dyDescent="0.25">
      <c r="A2906">
        <v>3130</v>
      </c>
      <c r="B2906" s="3" t="s">
        <v>3130</v>
      </c>
      <c r="C2906" s="3" t="s">
        <v>7240</v>
      </c>
      <c r="D2906" s="6">
        <v>10000</v>
      </c>
      <c r="E2906" s="8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4</v>
      </c>
      <c r="P2906">
        <f t="shared" si="271"/>
        <v>93.75</v>
      </c>
      <c r="Q2906" t="s">
        <v>8315</v>
      </c>
      <c r="R2906" t="s">
        <v>8316</v>
      </c>
      <c r="S2906" s="14">
        <f t="shared" si="272"/>
        <v>42808.640231481477</v>
      </c>
      <c r="T2906" s="14">
        <f t="shared" si="273"/>
        <v>42839.207638888889</v>
      </c>
      <c r="U2906">
        <f t="shared" si="274"/>
        <v>31</v>
      </c>
      <c r="V2906">
        <f t="shared" si="275"/>
        <v>2017</v>
      </c>
    </row>
    <row r="2907" spans="1:22" ht="60" x14ac:dyDescent="0.25">
      <c r="A2907">
        <v>1567</v>
      </c>
      <c r="B2907" s="3" t="s">
        <v>1568</v>
      </c>
      <c r="C2907" s="3" t="s">
        <v>5677</v>
      </c>
      <c r="D2907" s="6">
        <v>8500</v>
      </c>
      <c r="E2907" s="8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8288</v>
      </c>
      <c r="O2907">
        <f t="shared" si="270"/>
        <v>4</v>
      </c>
      <c r="P2907">
        <f t="shared" si="271"/>
        <v>26.92</v>
      </c>
      <c r="Q2907" t="s">
        <v>8321</v>
      </c>
      <c r="R2907" t="s">
        <v>8353</v>
      </c>
      <c r="S2907" s="14">
        <f t="shared" si="272"/>
        <v>41671.936863425923</v>
      </c>
      <c r="T2907" s="14">
        <f t="shared" si="273"/>
        <v>41687</v>
      </c>
      <c r="U2907">
        <f t="shared" si="274"/>
        <v>16</v>
      </c>
      <c r="V2907">
        <f t="shared" si="275"/>
        <v>2014</v>
      </c>
    </row>
    <row r="2908" spans="1:22" ht="60" x14ac:dyDescent="0.25">
      <c r="A2908">
        <v>168</v>
      </c>
      <c r="B2908" s="3" t="s">
        <v>170</v>
      </c>
      <c r="C2908" s="3" t="s">
        <v>4278</v>
      </c>
      <c r="D2908" s="6">
        <v>8000</v>
      </c>
      <c r="E2908" s="8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8266</v>
      </c>
      <c r="O2908">
        <f t="shared" si="270"/>
        <v>4</v>
      </c>
      <c r="P2908">
        <f t="shared" si="271"/>
        <v>108.33</v>
      </c>
      <c r="Q2908" t="s">
        <v>8318</v>
      </c>
      <c r="R2908" t="s">
        <v>8347</v>
      </c>
      <c r="S2908" s="14">
        <f t="shared" si="272"/>
        <v>42052.83530092593</v>
      </c>
      <c r="T2908" s="14">
        <f t="shared" si="273"/>
        <v>42082.793634259258</v>
      </c>
      <c r="U2908">
        <f t="shared" si="274"/>
        <v>30</v>
      </c>
      <c r="V2908">
        <f t="shared" si="275"/>
        <v>2015</v>
      </c>
    </row>
    <row r="2909" spans="1:22" ht="60" x14ac:dyDescent="0.25">
      <c r="A2909">
        <v>2898</v>
      </c>
      <c r="B2909" s="3" t="s">
        <v>2898</v>
      </c>
      <c r="C2909" s="3" t="s">
        <v>7008</v>
      </c>
      <c r="D2909" s="6">
        <v>7500</v>
      </c>
      <c r="E2909" s="8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8269</v>
      </c>
      <c r="O2909">
        <f t="shared" si="270"/>
        <v>4</v>
      </c>
      <c r="P2909">
        <f t="shared" si="271"/>
        <v>26.33</v>
      </c>
      <c r="Q2909" t="s">
        <v>8315</v>
      </c>
      <c r="R2909" t="s">
        <v>8316</v>
      </c>
      <c r="S2909" s="14">
        <f t="shared" si="272"/>
        <v>42278.664965277778</v>
      </c>
      <c r="T2909" s="14">
        <f t="shared" si="273"/>
        <v>42308.664965277778</v>
      </c>
      <c r="U2909">
        <f t="shared" si="274"/>
        <v>30</v>
      </c>
      <c r="V2909">
        <f t="shared" si="275"/>
        <v>2015</v>
      </c>
    </row>
    <row r="2910" spans="1:22" ht="60" x14ac:dyDescent="0.25">
      <c r="A2910">
        <v>2850</v>
      </c>
      <c r="B2910" s="3" t="s">
        <v>2850</v>
      </c>
      <c r="C2910" s="3" t="s">
        <v>6960</v>
      </c>
      <c r="D2910" s="6">
        <v>8000</v>
      </c>
      <c r="E2910" s="8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8269</v>
      </c>
      <c r="O2910">
        <f t="shared" si="270"/>
        <v>4</v>
      </c>
      <c r="P2910">
        <f t="shared" si="271"/>
        <v>23.92</v>
      </c>
      <c r="Q2910" t="s">
        <v>8315</v>
      </c>
      <c r="R2910" t="s">
        <v>8316</v>
      </c>
      <c r="S2910" s="14">
        <f t="shared" si="272"/>
        <v>41858.007071759261</v>
      </c>
      <c r="T2910" s="14">
        <f t="shared" si="273"/>
        <v>41888.007071759261</v>
      </c>
      <c r="U2910">
        <f t="shared" si="274"/>
        <v>30</v>
      </c>
      <c r="V2910">
        <f t="shared" si="275"/>
        <v>2014</v>
      </c>
    </row>
    <row r="2911" spans="1:22" ht="60" x14ac:dyDescent="0.25">
      <c r="A2911">
        <v>2588</v>
      </c>
      <c r="B2911" s="3" t="s">
        <v>2588</v>
      </c>
      <c r="C2911" s="3" t="s">
        <v>6698</v>
      </c>
      <c r="D2911" s="6">
        <v>6000</v>
      </c>
      <c r="E2911" s="8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8282</v>
      </c>
      <c r="O2911">
        <f t="shared" si="270"/>
        <v>4</v>
      </c>
      <c r="P2911">
        <f t="shared" si="271"/>
        <v>29.13</v>
      </c>
      <c r="Q2911" t="s">
        <v>8326</v>
      </c>
      <c r="R2911" t="s">
        <v>8354</v>
      </c>
      <c r="S2911" s="14">
        <f t="shared" si="272"/>
        <v>42042.676226851851</v>
      </c>
      <c r="T2911" s="14">
        <f t="shared" si="273"/>
        <v>42094.551388888889</v>
      </c>
      <c r="U2911">
        <f t="shared" si="274"/>
        <v>52</v>
      </c>
      <c r="V2911">
        <f t="shared" si="275"/>
        <v>2015</v>
      </c>
    </row>
    <row r="2912" spans="1:22" ht="60" x14ac:dyDescent="0.25">
      <c r="A2912">
        <v>590</v>
      </c>
      <c r="B2912" s="3" t="s">
        <v>591</v>
      </c>
      <c r="C2912" s="3" t="s">
        <v>4700</v>
      </c>
      <c r="D2912" s="6">
        <v>5000</v>
      </c>
      <c r="E2912" s="8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8270</v>
      </c>
      <c r="O2912">
        <f t="shared" si="270"/>
        <v>4</v>
      </c>
      <c r="P2912">
        <f t="shared" si="271"/>
        <v>24.78</v>
      </c>
      <c r="Q2912" t="s">
        <v>8308</v>
      </c>
      <c r="R2912" t="s">
        <v>8355</v>
      </c>
      <c r="S2912" s="14">
        <f t="shared" si="272"/>
        <v>42377.554756944446</v>
      </c>
      <c r="T2912" s="14">
        <f t="shared" si="273"/>
        <v>42408.542361111111</v>
      </c>
      <c r="U2912">
        <f t="shared" si="274"/>
        <v>31</v>
      </c>
      <c r="V2912">
        <f t="shared" si="275"/>
        <v>2016</v>
      </c>
    </row>
    <row r="2913" spans="1:22" ht="60" x14ac:dyDescent="0.25">
      <c r="A2913">
        <v>1699</v>
      </c>
      <c r="B2913" s="3" t="s">
        <v>1700</v>
      </c>
      <c r="C2913" s="3" t="s">
        <v>5809</v>
      </c>
      <c r="D2913" s="6">
        <v>5105</v>
      </c>
      <c r="E2913" s="8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8291</v>
      </c>
      <c r="O2913">
        <f t="shared" si="270"/>
        <v>4</v>
      </c>
      <c r="P2913">
        <f t="shared" si="271"/>
        <v>54</v>
      </c>
      <c r="Q2913" t="s">
        <v>8312</v>
      </c>
      <c r="R2913" t="s">
        <v>8337</v>
      </c>
      <c r="S2913" s="14">
        <f t="shared" si="272"/>
        <v>42806.863946759258</v>
      </c>
      <c r="T2913" s="14">
        <f t="shared" si="273"/>
        <v>42836.863946759258</v>
      </c>
      <c r="U2913">
        <f t="shared" si="274"/>
        <v>30</v>
      </c>
      <c r="V2913">
        <f t="shared" si="275"/>
        <v>2017</v>
      </c>
    </row>
    <row r="2914" spans="1:22" ht="75" x14ac:dyDescent="0.25">
      <c r="A2914">
        <v>991</v>
      </c>
      <c r="B2914" s="3" t="s">
        <v>992</v>
      </c>
      <c r="C2914" s="3" t="s">
        <v>5101</v>
      </c>
      <c r="D2914" s="6">
        <v>5000</v>
      </c>
      <c r="E2914" s="8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8271</v>
      </c>
      <c r="O2914">
        <f t="shared" si="270"/>
        <v>4</v>
      </c>
      <c r="P2914">
        <f t="shared" si="271"/>
        <v>30.29</v>
      </c>
      <c r="Q2914" t="s">
        <v>8308</v>
      </c>
      <c r="R2914" t="s">
        <v>8314</v>
      </c>
      <c r="S2914" s="14">
        <f t="shared" si="272"/>
        <v>42538.75680555556</v>
      </c>
      <c r="T2914" s="14">
        <f t="shared" si="273"/>
        <v>42563.785416666666</v>
      </c>
      <c r="U2914">
        <f t="shared" si="274"/>
        <v>26</v>
      </c>
      <c r="V2914">
        <f t="shared" si="275"/>
        <v>2016</v>
      </c>
    </row>
    <row r="2915" spans="1:22" ht="45" x14ac:dyDescent="0.25">
      <c r="A2915">
        <v>1768</v>
      </c>
      <c r="B2915" s="3" t="s">
        <v>1769</v>
      </c>
      <c r="C2915" s="3" t="s">
        <v>5878</v>
      </c>
      <c r="D2915" s="6">
        <v>5000</v>
      </c>
      <c r="E2915" s="8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8283</v>
      </c>
      <c r="O2915">
        <f t="shared" si="270"/>
        <v>4</v>
      </c>
      <c r="P2915">
        <f t="shared" si="271"/>
        <v>12.47</v>
      </c>
      <c r="Q2915" t="s">
        <v>8323</v>
      </c>
      <c r="R2915" t="s">
        <v>8324</v>
      </c>
      <c r="S2915" s="14">
        <f t="shared" si="272"/>
        <v>41849.560694444444</v>
      </c>
      <c r="T2915" s="14">
        <f t="shared" si="273"/>
        <v>41909.560694444444</v>
      </c>
      <c r="U2915">
        <f t="shared" si="274"/>
        <v>60</v>
      </c>
      <c r="V2915">
        <f t="shared" si="275"/>
        <v>2014</v>
      </c>
    </row>
    <row r="2916" spans="1:22" ht="75" x14ac:dyDescent="0.25">
      <c r="A2916">
        <v>767</v>
      </c>
      <c r="B2916" s="3" t="s">
        <v>768</v>
      </c>
      <c r="C2916" s="3" t="s">
        <v>4877</v>
      </c>
      <c r="D2916" s="6">
        <v>5000</v>
      </c>
      <c r="E2916" s="8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8273</v>
      </c>
      <c r="O2916">
        <f t="shared" si="270"/>
        <v>4</v>
      </c>
      <c r="P2916">
        <f t="shared" si="271"/>
        <v>59</v>
      </c>
      <c r="Q2916" t="s">
        <v>8321</v>
      </c>
      <c r="R2916" t="s">
        <v>8343</v>
      </c>
      <c r="S2916" s="14">
        <f t="shared" si="272"/>
        <v>42115.143634259264</v>
      </c>
      <c r="T2916" s="14">
        <f t="shared" si="273"/>
        <v>42145.143634259264</v>
      </c>
      <c r="U2916">
        <f t="shared" si="274"/>
        <v>30</v>
      </c>
      <c r="V2916">
        <f t="shared" si="275"/>
        <v>2015</v>
      </c>
    </row>
    <row r="2917" spans="1:22" ht="45" x14ac:dyDescent="0.25">
      <c r="A2917">
        <v>3191</v>
      </c>
      <c r="B2917" s="3" t="s">
        <v>3191</v>
      </c>
      <c r="C2917" s="3" t="s">
        <v>7301</v>
      </c>
      <c r="D2917" s="6">
        <v>3750</v>
      </c>
      <c r="E2917" s="8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8303</v>
      </c>
      <c r="O2917">
        <f t="shared" si="270"/>
        <v>4</v>
      </c>
      <c r="P2917">
        <f t="shared" si="271"/>
        <v>37.75</v>
      </c>
      <c r="Q2917" t="s">
        <v>8315</v>
      </c>
      <c r="R2917" t="s">
        <v>8336</v>
      </c>
      <c r="S2917" s="14">
        <f t="shared" si="272"/>
        <v>42538.755428240736</v>
      </c>
      <c r="T2917" s="14">
        <f t="shared" si="273"/>
        <v>42598.755428240736</v>
      </c>
      <c r="U2917">
        <f t="shared" si="274"/>
        <v>60</v>
      </c>
      <c r="V2917">
        <f t="shared" si="275"/>
        <v>2016</v>
      </c>
    </row>
    <row r="2918" spans="1:22" ht="60" x14ac:dyDescent="0.25">
      <c r="A2918">
        <v>1225</v>
      </c>
      <c r="B2918" s="3" t="s">
        <v>1226</v>
      </c>
      <c r="C2918" s="3" t="s">
        <v>5335</v>
      </c>
      <c r="D2918" s="6">
        <v>3000</v>
      </c>
      <c r="E2918" s="8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8284</v>
      </c>
      <c r="O2918">
        <f t="shared" si="270"/>
        <v>4</v>
      </c>
      <c r="P2918">
        <f t="shared" si="271"/>
        <v>44</v>
      </c>
      <c r="Q2918" t="s">
        <v>8312</v>
      </c>
      <c r="R2918" t="s">
        <v>8350</v>
      </c>
      <c r="S2918" s="14">
        <f t="shared" si="272"/>
        <v>41509.905995370369</v>
      </c>
      <c r="T2918" s="14">
        <f t="shared" si="273"/>
        <v>41569.905995370369</v>
      </c>
      <c r="U2918">
        <f t="shared" si="274"/>
        <v>60</v>
      </c>
      <c r="V2918">
        <f t="shared" si="275"/>
        <v>2013</v>
      </c>
    </row>
    <row r="2919" spans="1:22" ht="60" x14ac:dyDescent="0.25">
      <c r="A2919">
        <v>890</v>
      </c>
      <c r="B2919" s="3" t="s">
        <v>891</v>
      </c>
      <c r="C2919" s="3" t="s">
        <v>5000</v>
      </c>
      <c r="D2919" s="6">
        <v>3000</v>
      </c>
      <c r="E2919" s="8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8277</v>
      </c>
      <c r="O2919">
        <f t="shared" si="270"/>
        <v>4</v>
      </c>
      <c r="P2919">
        <f t="shared" si="271"/>
        <v>31.25</v>
      </c>
      <c r="Q2919" t="s">
        <v>8312</v>
      </c>
      <c r="R2919" t="s">
        <v>8329</v>
      </c>
      <c r="S2919" s="14">
        <f t="shared" si="272"/>
        <v>41569.698831018519</v>
      </c>
      <c r="T2919" s="14">
        <f t="shared" si="273"/>
        <v>41599.740497685183</v>
      </c>
      <c r="U2919">
        <f t="shared" si="274"/>
        <v>31</v>
      </c>
      <c r="V2919">
        <f t="shared" si="275"/>
        <v>2013</v>
      </c>
    </row>
    <row r="2920" spans="1:22" ht="45" x14ac:dyDescent="0.25">
      <c r="A2920">
        <v>1791</v>
      </c>
      <c r="B2920" s="3" t="s">
        <v>1792</v>
      </c>
      <c r="C2920" s="3" t="s">
        <v>5901</v>
      </c>
      <c r="D2920" s="6">
        <v>3000</v>
      </c>
      <c r="E2920" s="8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8283</v>
      </c>
      <c r="O2920">
        <f t="shared" si="270"/>
        <v>4</v>
      </c>
      <c r="P2920">
        <f t="shared" si="271"/>
        <v>26.75</v>
      </c>
      <c r="Q2920" t="s">
        <v>8323</v>
      </c>
      <c r="R2920" t="s">
        <v>8324</v>
      </c>
      <c r="S2920" s="14">
        <f t="shared" si="272"/>
        <v>41973.740335648152</v>
      </c>
      <c r="T2920" s="14">
        <f t="shared" si="273"/>
        <v>42033.740335648152</v>
      </c>
      <c r="U2920">
        <f t="shared" si="274"/>
        <v>60</v>
      </c>
      <c r="V2920">
        <f t="shared" si="275"/>
        <v>2014</v>
      </c>
    </row>
    <row r="2921" spans="1:22" ht="60" x14ac:dyDescent="0.25">
      <c r="A2921">
        <v>1183</v>
      </c>
      <c r="B2921" s="3" t="s">
        <v>1184</v>
      </c>
      <c r="C2921" s="3" t="s">
        <v>5293</v>
      </c>
      <c r="D2921" s="6">
        <v>2500</v>
      </c>
      <c r="E2921" s="8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8282</v>
      </c>
      <c r="O2921">
        <f t="shared" si="270"/>
        <v>4</v>
      </c>
      <c r="P2921">
        <f t="shared" si="271"/>
        <v>33.33</v>
      </c>
      <c r="Q2921" t="s">
        <v>8326</v>
      </c>
      <c r="R2921" t="s">
        <v>8354</v>
      </c>
      <c r="S2921" s="14">
        <f t="shared" si="272"/>
        <v>42656.86137731481</v>
      </c>
      <c r="T2921" s="14">
        <f t="shared" si="273"/>
        <v>42676.165972222225</v>
      </c>
      <c r="U2921">
        <f t="shared" si="274"/>
        <v>20</v>
      </c>
      <c r="V2921">
        <f t="shared" si="275"/>
        <v>2016</v>
      </c>
    </row>
    <row r="2922" spans="1:22" ht="45" x14ac:dyDescent="0.25">
      <c r="A2922">
        <v>1557</v>
      </c>
      <c r="B2922" s="3" t="s">
        <v>1558</v>
      </c>
      <c r="C2922" s="3" t="s">
        <v>5667</v>
      </c>
      <c r="D2922" s="6">
        <v>2500</v>
      </c>
      <c r="E2922" s="8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8287</v>
      </c>
      <c r="O2922">
        <f t="shared" si="270"/>
        <v>4</v>
      </c>
      <c r="P2922">
        <f t="shared" si="271"/>
        <v>100</v>
      </c>
      <c r="Q2922" t="s">
        <v>8323</v>
      </c>
      <c r="R2922" t="s">
        <v>8351</v>
      </c>
      <c r="S2922" s="14">
        <f t="shared" si="272"/>
        <v>41871.65315972222</v>
      </c>
      <c r="T2922" s="14">
        <f t="shared" si="273"/>
        <v>41902.65315972222</v>
      </c>
      <c r="U2922">
        <f t="shared" si="274"/>
        <v>31</v>
      </c>
      <c r="V2922">
        <f t="shared" si="275"/>
        <v>2014</v>
      </c>
    </row>
    <row r="2923" spans="1:22" ht="60" x14ac:dyDescent="0.25">
      <c r="A2923">
        <v>1560</v>
      </c>
      <c r="B2923" s="3" t="s">
        <v>1561</v>
      </c>
      <c r="C2923" s="3" t="s">
        <v>5670</v>
      </c>
      <c r="D2923" s="6">
        <v>2500</v>
      </c>
      <c r="E2923" s="8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>
        <f t="shared" si="270"/>
        <v>4</v>
      </c>
      <c r="P2923">
        <f t="shared" si="271"/>
        <v>23.5</v>
      </c>
      <c r="Q2923" t="s">
        <v>8323</v>
      </c>
      <c r="R2923" t="s">
        <v>8351</v>
      </c>
      <c r="S2923" s="14">
        <f t="shared" si="272"/>
        <v>41936.020752314813</v>
      </c>
      <c r="T2923" s="14">
        <f t="shared" si="273"/>
        <v>41956.062418981484</v>
      </c>
      <c r="U2923">
        <f t="shared" si="274"/>
        <v>21</v>
      </c>
      <c r="V2923">
        <f t="shared" si="275"/>
        <v>2014</v>
      </c>
    </row>
    <row r="2924" spans="1:22" ht="45" x14ac:dyDescent="0.25">
      <c r="A2924">
        <v>4009</v>
      </c>
      <c r="B2924" s="3" t="s">
        <v>4005</v>
      </c>
      <c r="C2924" s="3" t="s">
        <v>8114</v>
      </c>
      <c r="D2924" s="6">
        <v>1930</v>
      </c>
      <c r="E2924" s="8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8269</v>
      </c>
      <c r="O2924">
        <f t="shared" si="270"/>
        <v>4</v>
      </c>
      <c r="P2924">
        <f t="shared" si="271"/>
        <v>25</v>
      </c>
      <c r="Q2924" t="s">
        <v>8315</v>
      </c>
      <c r="R2924" t="s">
        <v>8316</v>
      </c>
      <c r="S2924" s="14">
        <f t="shared" si="272"/>
        <v>41851.700925925928</v>
      </c>
      <c r="T2924" s="14">
        <f t="shared" si="273"/>
        <v>41891.700925925928</v>
      </c>
      <c r="U2924">
        <f t="shared" si="274"/>
        <v>40</v>
      </c>
      <c r="V2924">
        <f t="shared" si="275"/>
        <v>2014</v>
      </c>
    </row>
    <row r="2925" spans="1:22" ht="45" x14ac:dyDescent="0.25">
      <c r="A2925">
        <v>3990</v>
      </c>
      <c r="B2925" s="3" t="s">
        <v>3986</v>
      </c>
      <c r="C2925" s="3" t="s">
        <v>8096</v>
      </c>
      <c r="D2925" s="6">
        <v>1650</v>
      </c>
      <c r="E2925" s="8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8269</v>
      </c>
      <c r="O2925">
        <f t="shared" si="270"/>
        <v>4</v>
      </c>
      <c r="P2925">
        <f t="shared" si="271"/>
        <v>23</v>
      </c>
      <c r="Q2925" t="s">
        <v>8315</v>
      </c>
      <c r="R2925" t="s">
        <v>8316</v>
      </c>
      <c r="S2925" s="14">
        <f t="shared" si="272"/>
        <v>42401.672372685185</v>
      </c>
      <c r="T2925" s="14">
        <f t="shared" si="273"/>
        <v>42431.672372685185</v>
      </c>
      <c r="U2925">
        <f t="shared" si="274"/>
        <v>30</v>
      </c>
      <c r="V2925">
        <f t="shared" si="275"/>
        <v>2016</v>
      </c>
    </row>
    <row r="2926" spans="1:22" ht="60" x14ac:dyDescent="0.25">
      <c r="A2926">
        <v>1182</v>
      </c>
      <c r="B2926" s="3" t="s">
        <v>1183</v>
      </c>
      <c r="C2926" s="3" t="s">
        <v>5292</v>
      </c>
      <c r="D2926" s="6">
        <v>1000</v>
      </c>
      <c r="E2926" s="8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8282</v>
      </c>
      <c r="O2926">
        <f t="shared" si="270"/>
        <v>4</v>
      </c>
      <c r="P2926">
        <f t="shared" si="271"/>
        <v>10.5</v>
      </c>
      <c r="Q2926" t="s">
        <v>8326</v>
      </c>
      <c r="R2926" t="s">
        <v>8354</v>
      </c>
      <c r="S2926" s="14">
        <f t="shared" si="272"/>
        <v>42728.827407407407</v>
      </c>
      <c r="T2926" s="14">
        <f t="shared" si="273"/>
        <v>42747.695833333331</v>
      </c>
      <c r="U2926">
        <f t="shared" si="274"/>
        <v>19</v>
      </c>
      <c r="V2926">
        <f t="shared" si="275"/>
        <v>2016</v>
      </c>
    </row>
    <row r="2927" spans="1:22" ht="60" x14ac:dyDescent="0.25">
      <c r="A2927">
        <v>3106</v>
      </c>
      <c r="B2927" s="3" t="s">
        <v>3106</v>
      </c>
      <c r="C2927" s="3" t="s">
        <v>7216</v>
      </c>
      <c r="D2927" s="6">
        <v>1000</v>
      </c>
      <c r="E2927" s="8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8301</v>
      </c>
      <c r="O2927">
        <f t="shared" si="270"/>
        <v>4</v>
      </c>
      <c r="P2927">
        <f t="shared" si="271"/>
        <v>10.25</v>
      </c>
      <c r="Q2927" t="s">
        <v>8315</v>
      </c>
      <c r="R2927" t="s">
        <v>8328</v>
      </c>
      <c r="S2927" s="14">
        <f t="shared" si="272"/>
        <v>42241.429120370376</v>
      </c>
      <c r="T2927" s="14">
        <f t="shared" si="273"/>
        <v>42263.916666666672</v>
      </c>
      <c r="U2927">
        <f t="shared" si="274"/>
        <v>23</v>
      </c>
      <c r="V2927">
        <f t="shared" si="275"/>
        <v>2015</v>
      </c>
    </row>
    <row r="2928" spans="1:22" ht="30" x14ac:dyDescent="0.25">
      <c r="A2928">
        <v>3850</v>
      </c>
      <c r="B2928" s="3" t="s">
        <v>3847</v>
      </c>
      <c r="C2928" s="3" t="s">
        <v>7959</v>
      </c>
      <c r="D2928" s="6">
        <v>1000</v>
      </c>
      <c r="E2928" s="8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8269</v>
      </c>
      <c r="O2928">
        <f t="shared" si="270"/>
        <v>4</v>
      </c>
      <c r="P2928">
        <f t="shared" si="271"/>
        <v>9.5</v>
      </c>
      <c r="Q2928" t="s">
        <v>8315</v>
      </c>
      <c r="R2928" t="s">
        <v>8316</v>
      </c>
      <c r="S2928" s="14">
        <f t="shared" si="272"/>
        <v>41975.124340277776</v>
      </c>
      <c r="T2928" s="14">
        <f t="shared" si="273"/>
        <v>42005.124340277776</v>
      </c>
      <c r="U2928">
        <f t="shared" si="274"/>
        <v>30</v>
      </c>
      <c r="V2928">
        <f t="shared" si="275"/>
        <v>2014</v>
      </c>
    </row>
    <row r="2929" spans="1:22" ht="60" x14ac:dyDescent="0.25">
      <c r="A2929">
        <v>1542</v>
      </c>
      <c r="B2929" s="3" t="s">
        <v>1543</v>
      </c>
      <c r="C2929" s="3" t="s">
        <v>5652</v>
      </c>
      <c r="D2929" s="6">
        <v>500</v>
      </c>
      <c r="E2929" s="8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8287</v>
      </c>
      <c r="O2929">
        <f t="shared" si="270"/>
        <v>4</v>
      </c>
      <c r="P2929">
        <f t="shared" si="271"/>
        <v>20</v>
      </c>
      <c r="Q2929" t="s">
        <v>8323</v>
      </c>
      <c r="R2929" t="s">
        <v>8351</v>
      </c>
      <c r="S2929" s="14">
        <f t="shared" si="272"/>
        <v>42170.996527777781</v>
      </c>
      <c r="T2929" s="14">
        <f t="shared" si="273"/>
        <v>42185.996527777781</v>
      </c>
      <c r="U2929">
        <f t="shared" si="274"/>
        <v>15</v>
      </c>
      <c r="V2929">
        <f t="shared" si="275"/>
        <v>2015</v>
      </c>
    </row>
    <row r="2930" spans="1:22" ht="45" x14ac:dyDescent="0.25">
      <c r="A2930">
        <v>1066</v>
      </c>
      <c r="B2930" s="3" t="s">
        <v>1067</v>
      </c>
      <c r="C2930" s="3" t="s">
        <v>5176</v>
      </c>
      <c r="D2930" s="6">
        <v>150000</v>
      </c>
      <c r="E2930" s="8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8280</v>
      </c>
      <c r="O2930">
        <f t="shared" si="270"/>
        <v>3</v>
      </c>
      <c r="P2930">
        <f t="shared" si="271"/>
        <v>34.130000000000003</v>
      </c>
      <c r="Q2930" t="s">
        <v>8310</v>
      </c>
      <c r="R2930" t="s">
        <v>8346</v>
      </c>
      <c r="S2930" s="14">
        <f t="shared" si="272"/>
        <v>41445.962754629632</v>
      </c>
      <c r="T2930" s="14">
        <f t="shared" si="273"/>
        <v>41490.962754629632</v>
      </c>
      <c r="U2930">
        <f t="shared" si="274"/>
        <v>45</v>
      </c>
      <c r="V2930">
        <f t="shared" si="275"/>
        <v>2013</v>
      </c>
    </row>
    <row r="2931" spans="1:22" ht="60" x14ac:dyDescent="0.25">
      <c r="A2931">
        <v>138</v>
      </c>
      <c r="B2931" s="3" t="s">
        <v>140</v>
      </c>
      <c r="C2931" s="3" t="s">
        <v>4248</v>
      </c>
      <c r="D2931" s="6">
        <v>150000</v>
      </c>
      <c r="E2931" s="8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8265</v>
      </c>
      <c r="O2931">
        <f t="shared" si="270"/>
        <v>3</v>
      </c>
      <c r="P2931">
        <f t="shared" si="271"/>
        <v>81.239999999999995</v>
      </c>
      <c r="Q2931" t="s">
        <v>8318</v>
      </c>
      <c r="R2931" t="s">
        <v>8338</v>
      </c>
      <c r="S2931" s="14">
        <f t="shared" si="272"/>
        <v>42186.257418981477</v>
      </c>
      <c r="T2931" s="14">
        <f t="shared" si="273"/>
        <v>42217.207638888889</v>
      </c>
      <c r="U2931">
        <f t="shared" si="274"/>
        <v>31</v>
      </c>
      <c r="V2931">
        <f t="shared" si="275"/>
        <v>2015</v>
      </c>
    </row>
    <row r="2932" spans="1:22" ht="45" x14ac:dyDescent="0.25">
      <c r="A2932">
        <v>1016</v>
      </c>
      <c r="B2932" s="3" t="s">
        <v>1017</v>
      </c>
      <c r="C2932" s="3" t="s">
        <v>5126</v>
      </c>
      <c r="D2932" s="6">
        <v>100000</v>
      </c>
      <c r="E2932" s="8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8271</v>
      </c>
      <c r="O2932">
        <f t="shared" si="270"/>
        <v>3</v>
      </c>
      <c r="P2932">
        <f t="shared" si="271"/>
        <v>74.790000000000006</v>
      </c>
      <c r="Q2932" t="s">
        <v>8308</v>
      </c>
      <c r="R2932" t="s">
        <v>8314</v>
      </c>
      <c r="S2932" s="14">
        <f t="shared" si="272"/>
        <v>42422.107129629629</v>
      </c>
      <c r="T2932" s="14">
        <f t="shared" si="273"/>
        <v>42467.065462962957</v>
      </c>
      <c r="U2932">
        <f t="shared" si="274"/>
        <v>45</v>
      </c>
      <c r="V2932">
        <f t="shared" si="275"/>
        <v>2016</v>
      </c>
    </row>
    <row r="2933" spans="1:22" ht="60" x14ac:dyDescent="0.25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270"/>
        <v>3</v>
      </c>
      <c r="P2933">
        <f t="shared" si="271"/>
        <v>106.8</v>
      </c>
      <c r="Q2933" t="s">
        <v>8308</v>
      </c>
      <c r="R2933" t="s">
        <v>8348</v>
      </c>
      <c r="S2933" s="14">
        <f t="shared" si="272"/>
        <v>42116.54315972222</v>
      </c>
      <c r="T2933" s="14">
        <f t="shared" si="273"/>
        <v>42146.541666666672</v>
      </c>
      <c r="U2933">
        <f t="shared" si="274"/>
        <v>30</v>
      </c>
      <c r="V2933">
        <f t="shared" si="275"/>
        <v>2015</v>
      </c>
    </row>
    <row r="2934" spans="1:22" ht="60" x14ac:dyDescent="0.25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270"/>
        <v>3</v>
      </c>
      <c r="P2934">
        <f t="shared" si="271"/>
        <v>108.63</v>
      </c>
      <c r="Q2934" t="s">
        <v>8308</v>
      </c>
      <c r="R2934" t="s">
        <v>8314</v>
      </c>
      <c r="S2934" s="14">
        <f t="shared" si="272"/>
        <v>42489.696585648147</v>
      </c>
      <c r="T2934" s="14">
        <f t="shared" si="273"/>
        <v>42549.696585648147</v>
      </c>
      <c r="U2934">
        <f t="shared" si="274"/>
        <v>60</v>
      </c>
      <c r="V2934">
        <f t="shared" si="275"/>
        <v>2016</v>
      </c>
    </row>
    <row r="2935" spans="1:22" ht="60" x14ac:dyDescent="0.25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270"/>
        <v>3</v>
      </c>
      <c r="P2935">
        <f t="shared" si="271"/>
        <v>84.94</v>
      </c>
      <c r="Q2935" t="s">
        <v>8308</v>
      </c>
      <c r="R2935" t="s">
        <v>8314</v>
      </c>
      <c r="S2935" s="14">
        <f t="shared" si="272"/>
        <v>41922.741655092592</v>
      </c>
      <c r="T2935" s="14">
        <f t="shared" si="273"/>
        <v>41952.783321759263</v>
      </c>
      <c r="U2935">
        <f t="shared" si="274"/>
        <v>31</v>
      </c>
      <c r="V2935">
        <f t="shared" si="275"/>
        <v>2014</v>
      </c>
    </row>
    <row r="2936" spans="1:22" ht="45" x14ac:dyDescent="0.25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270"/>
        <v>3</v>
      </c>
      <c r="P2936">
        <f t="shared" si="271"/>
        <v>17.989999999999998</v>
      </c>
      <c r="Q2936" t="s">
        <v>8310</v>
      </c>
      <c r="R2936" t="s">
        <v>8346</v>
      </c>
      <c r="S2936" s="14">
        <f t="shared" si="272"/>
        <v>41488.85423611111</v>
      </c>
      <c r="T2936" s="14">
        <f t="shared" si="273"/>
        <v>41533.85423611111</v>
      </c>
      <c r="U2936">
        <f t="shared" si="274"/>
        <v>45</v>
      </c>
      <c r="V2936">
        <f t="shared" si="275"/>
        <v>2013</v>
      </c>
    </row>
    <row r="2937" spans="1:22" x14ac:dyDescent="0.25">
      <c r="A2937">
        <v>2659</v>
      </c>
      <c r="B2937" s="3" t="s">
        <v>2659</v>
      </c>
      <c r="C2937" s="3" t="s">
        <v>6769</v>
      </c>
      <c r="D2937" s="6">
        <v>49000</v>
      </c>
      <c r="E2937" s="8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>
        <f t="shared" si="270"/>
        <v>3</v>
      </c>
      <c r="P2937">
        <f t="shared" si="271"/>
        <v>133.30000000000001</v>
      </c>
      <c r="Q2937" t="s">
        <v>8308</v>
      </c>
      <c r="R2937" t="s">
        <v>8317</v>
      </c>
      <c r="S2937" s="14">
        <f t="shared" si="272"/>
        <v>42082.069560185191</v>
      </c>
      <c r="T2937" s="14">
        <f t="shared" si="273"/>
        <v>42112.069560185191</v>
      </c>
      <c r="U2937">
        <f t="shared" si="274"/>
        <v>30</v>
      </c>
      <c r="V2937">
        <f t="shared" si="275"/>
        <v>2015</v>
      </c>
    </row>
    <row r="2938" spans="1:22" ht="45" x14ac:dyDescent="0.25">
      <c r="A2938">
        <v>1769</v>
      </c>
      <c r="B2938" s="3" t="s">
        <v>1770</v>
      </c>
      <c r="C2938" s="3" t="s">
        <v>5879</v>
      </c>
      <c r="D2938" s="6">
        <v>40000</v>
      </c>
      <c r="E2938" s="8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8283</v>
      </c>
      <c r="O2938">
        <f t="shared" si="270"/>
        <v>3</v>
      </c>
      <c r="P2938">
        <f t="shared" si="271"/>
        <v>49.14</v>
      </c>
      <c r="Q2938" t="s">
        <v>8323</v>
      </c>
      <c r="R2938" t="s">
        <v>8324</v>
      </c>
      <c r="S2938" s="14">
        <f t="shared" si="272"/>
        <v>41987.818969907406</v>
      </c>
      <c r="T2938" s="14">
        <f t="shared" si="273"/>
        <v>42017.818969907406</v>
      </c>
      <c r="U2938">
        <f t="shared" si="274"/>
        <v>30</v>
      </c>
      <c r="V2938">
        <f t="shared" si="275"/>
        <v>2014</v>
      </c>
    </row>
    <row r="2939" spans="1:22" ht="45" x14ac:dyDescent="0.25">
      <c r="A2939">
        <v>1085</v>
      </c>
      <c r="B2939" s="3" t="s">
        <v>1086</v>
      </c>
      <c r="C2939" s="3" t="s">
        <v>5195</v>
      </c>
      <c r="D2939" s="6">
        <v>30000</v>
      </c>
      <c r="E2939" s="8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8280</v>
      </c>
      <c r="O2939">
        <f t="shared" si="270"/>
        <v>3</v>
      </c>
      <c r="P2939">
        <f t="shared" si="271"/>
        <v>114</v>
      </c>
      <c r="Q2939" t="s">
        <v>8310</v>
      </c>
      <c r="R2939" t="s">
        <v>8346</v>
      </c>
      <c r="S2939" s="14">
        <f t="shared" si="272"/>
        <v>42413.671006944445</v>
      </c>
      <c r="T2939" s="14">
        <f t="shared" si="273"/>
        <v>42443.629340277781</v>
      </c>
      <c r="U2939">
        <f t="shared" si="274"/>
        <v>30</v>
      </c>
      <c r="V2939">
        <f t="shared" si="275"/>
        <v>2016</v>
      </c>
    </row>
    <row r="2940" spans="1:22" ht="60" x14ac:dyDescent="0.25">
      <c r="A2940">
        <v>1338</v>
      </c>
      <c r="B2940" s="3" t="s">
        <v>1339</v>
      </c>
      <c r="C2940" s="3" t="s">
        <v>5448</v>
      </c>
      <c r="D2940" s="6">
        <v>30000</v>
      </c>
      <c r="E2940" s="8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8271</v>
      </c>
      <c r="O2940">
        <f t="shared" si="270"/>
        <v>3</v>
      </c>
      <c r="P2940">
        <f t="shared" si="271"/>
        <v>66.069999999999993</v>
      </c>
      <c r="Q2940" t="s">
        <v>8308</v>
      </c>
      <c r="R2940" t="s">
        <v>8314</v>
      </c>
      <c r="S2940" s="14">
        <f t="shared" si="272"/>
        <v>42188.803622685184</v>
      </c>
      <c r="T2940" s="14">
        <f t="shared" si="273"/>
        <v>42218.803622685184</v>
      </c>
      <c r="U2940">
        <f t="shared" si="274"/>
        <v>30</v>
      </c>
      <c r="V2940">
        <f t="shared" si="275"/>
        <v>2015</v>
      </c>
    </row>
    <row r="2941" spans="1:22" ht="45" x14ac:dyDescent="0.25">
      <c r="A2941">
        <v>473</v>
      </c>
      <c r="B2941" s="3" t="s">
        <v>474</v>
      </c>
      <c r="C2941" s="3" t="s">
        <v>4583</v>
      </c>
      <c r="D2941" s="6">
        <v>30000</v>
      </c>
      <c r="E2941" s="8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8268</v>
      </c>
      <c r="O2941">
        <f t="shared" si="270"/>
        <v>3</v>
      </c>
      <c r="P2941">
        <f t="shared" si="271"/>
        <v>61.5</v>
      </c>
      <c r="Q2941" t="s">
        <v>8318</v>
      </c>
      <c r="R2941" t="s">
        <v>8345</v>
      </c>
      <c r="S2941" s="14">
        <f t="shared" si="272"/>
        <v>41869.698136574072</v>
      </c>
      <c r="T2941" s="14">
        <f t="shared" si="273"/>
        <v>41899.698136574072</v>
      </c>
      <c r="U2941">
        <f t="shared" si="274"/>
        <v>30</v>
      </c>
      <c r="V2941">
        <f t="shared" si="275"/>
        <v>2014</v>
      </c>
    </row>
    <row r="2942" spans="1:22" ht="45" x14ac:dyDescent="0.25">
      <c r="A2942">
        <v>4095</v>
      </c>
      <c r="B2942" s="3" t="s">
        <v>4091</v>
      </c>
      <c r="C2942" s="3" t="s">
        <v>8198</v>
      </c>
      <c r="D2942" s="6">
        <v>30000</v>
      </c>
      <c r="E2942" s="8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8269</v>
      </c>
      <c r="O2942">
        <f t="shared" si="270"/>
        <v>3</v>
      </c>
      <c r="P2942">
        <f t="shared" si="271"/>
        <v>800</v>
      </c>
      <c r="Q2942" t="s">
        <v>8315</v>
      </c>
      <c r="R2942" t="s">
        <v>8316</v>
      </c>
      <c r="S2942" s="14">
        <f t="shared" si="272"/>
        <v>42693.031828703708</v>
      </c>
      <c r="T2942" s="14">
        <f t="shared" si="273"/>
        <v>42723.031828703708</v>
      </c>
      <c r="U2942">
        <f t="shared" si="274"/>
        <v>30</v>
      </c>
      <c r="V2942">
        <f t="shared" si="275"/>
        <v>2016</v>
      </c>
    </row>
    <row r="2943" spans="1:22" ht="60" x14ac:dyDescent="0.25">
      <c r="A2943">
        <v>1108</v>
      </c>
      <c r="B2943" s="3" t="s">
        <v>1109</v>
      </c>
      <c r="C2943" s="3" t="s">
        <v>5218</v>
      </c>
      <c r="D2943" s="6">
        <v>25000</v>
      </c>
      <c r="E2943" s="8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8280</v>
      </c>
      <c r="O2943">
        <f t="shared" si="270"/>
        <v>3</v>
      </c>
      <c r="P2943">
        <f t="shared" si="271"/>
        <v>34.880000000000003</v>
      </c>
      <c r="Q2943" t="s">
        <v>8310</v>
      </c>
      <c r="R2943" t="s">
        <v>8346</v>
      </c>
      <c r="S2943" s="14">
        <f t="shared" si="272"/>
        <v>40952.636979166666</v>
      </c>
      <c r="T2943" s="14">
        <f t="shared" si="273"/>
        <v>41012.595312500001</v>
      </c>
      <c r="U2943">
        <f t="shared" si="274"/>
        <v>60</v>
      </c>
      <c r="V2943">
        <f t="shared" si="275"/>
        <v>2012</v>
      </c>
    </row>
    <row r="2944" spans="1:22" ht="60" x14ac:dyDescent="0.25">
      <c r="A2944">
        <v>1079</v>
      </c>
      <c r="B2944" s="3" t="s">
        <v>1080</v>
      </c>
      <c r="C2944" s="3" t="s">
        <v>5189</v>
      </c>
      <c r="D2944" s="6">
        <v>26000</v>
      </c>
      <c r="E2944" s="8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8280</v>
      </c>
      <c r="O2944">
        <f t="shared" si="270"/>
        <v>3</v>
      </c>
      <c r="P2944">
        <f t="shared" si="271"/>
        <v>37.67</v>
      </c>
      <c r="Q2944" t="s">
        <v>8310</v>
      </c>
      <c r="R2944" t="s">
        <v>8346</v>
      </c>
      <c r="S2944" s="14">
        <f t="shared" si="272"/>
        <v>42479.566388888896</v>
      </c>
      <c r="T2944" s="14">
        <f t="shared" si="273"/>
        <v>42504.566388888896</v>
      </c>
      <c r="U2944">
        <f t="shared" si="274"/>
        <v>25</v>
      </c>
      <c r="V2944">
        <f t="shared" si="275"/>
        <v>2016</v>
      </c>
    </row>
    <row r="2945" spans="1:22" ht="60" x14ac:dyDescent="0.25">
      <c r="A2945">
        <v>507</v>
      </c>
      <c r="B2945" s="3" t="s">
        <v>508</v>
      </c>
      <c r="C2945" s="3" t="s">
        <v>4617</v>
      </c>
      <c r="D2945" s="6">
        <v>20000</v>
      </c>
      <c r="E2945" s="8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8268</v>
      </c>
      <c r="O2945">
        <f t="shared" si="270"/>
        <v>3</v>
      </c>
      <c r="P2945">
        <f t="shared" si="271"/>
        <v>64</v>
      </c>
      <c r="Q2945" t="s">
        <v>8318</v>
      </c>
      <c r="R2945" t="s">
        <v>8345</v>
      </c>
      <c r="S2945" s="14">
        <f t="shared" si="272"/>
        <v>41156.958993055552</v>
      </c>
      <c r="T2945" s="14">
        <f t="shared" si="273"/>
        <v>41201.958993055552</v>
      </c>
      <c r="U2945">
        <f t="shared" si="274"/>
        <v>45</v>
      </c>
      <c r="V2945">
        <f t="shared" si="275"/>
        <v>2012</v>
      </c>
    </row>
    <row r="2946" spans="1:22" ht="45" x14ac:dyDescent="0.25">
      <c r="A2946">
        <v>1018</v>
      </c>
      <c r="B2946" s="3" t="s">
        <v>1019</v>
      </c>
      <c r="C2946" s="3" t="s">
        <v>5128</v>
      </c>
      <c r="D2946" s="6">
        <v>20000</v>
      </c>
      <c r="E2946" s="8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8271</v>
      </c>
      <c r="O2946">
        <f t="shared" ref="O2946:O3009" si="276">ROUND(E2946/D2946*100,0)</f>
        <v>3</v>
      </c>
      <c r="P2946">
        <f t="shared" si="271"/>
        <v>88.71</v>
      </c>
      <c r="Q2946" t="s">
        <v>8308</v>
      </c>
      <c r="R2946" t="s">
        <v>8314</v>
      </c>
      <c r="S2946" s="14">
        <f t="shared" si="272"/>
        <v>42535.492280092592</v>
      </c>
      <c r="T2946" s="14">
        <f t="shared" si="273"/>
        <v>42565.492280092592</v>
      </c>
      <c r="U2946">
        <f t="shared" si="274"/>
        <v>30</v>
      </c>
      <c r="V2946">
        <f t="shared" si="275"/>
        <v>2016</v>
      </c>
    </row>
    <row r="2947" spans="1:22" ht="60" x14ac:dyDescent="0.25">
      <c r="A2947">
        <v>1438</v>
      </c>
      <c r="B2947" s="3" t="s">
        <v>1439</v>
      </c>
      <c r="C2947" s="3" t="s">
        <v>5548</v>
      </c>
      <c r="D2947" s="6">
        <v>20000</v>
      </c>
      <c r="E2947" s="8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8285</v>
      </c>
      <c r="O2947">
        <f t="shared" si="276"/>
        <v>3</v>
      </c>
      <c r="P2947">
        <f t="shared" ref="P2947:P3010" si="277">IFERROR(ROUND(E2947/L2947,2),0)</f>
        <v>75</v>
      </c>
      <c r="Q2947" t="s">
        <v>8321</v>
      </c>
      <c r="R2947" t="s">
        <v>8356</v>
      </c>
      <c r="S2947" s="14">
        <f t="shared" ref="S2947:S3010" si="278">+(((J2947/60)/60)/24)+DATE(1970,1,1)</f>
        <v>42457.871516203704</v>
      </c>
      <c r="T2947" s="14">
        <f t="shared" ref="T2947:T3010" si="279">+(((I2947/60)/60)/24)+DATE(1970,1,1)</f>
        <v>42487.579861111109</v>
      </c>
      <c r="U2947">
        <f t="shared" ref="U2947:U3010" si="280">CEILING(T2947-S2947,1)</f>
        <v>30</v>
      </c>
      <c r="V2947">
        <f t="shared" ref="V2947:V3010" si="281">YEAR(S2947)</f>
        <v>2016</v>
      </c>
    </row>
    <row r="2948" spans="1:22" ht="60" x14ac:dyDescent="0.25">
      <c r="A2948">
        <v>1806</v>
      </c>
      <c r="B2948" s="3" t="s">
        <v>1807</v>
      </c>
      <c r="C2948" s="3" t="s">
        <v>5916</v>
      </c>
      <c r="D2948" s="6">
        <v>20000</v>
      </c>
      <c r="E2948" s="8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8283</v>
      </c>
      <c r="O2948">
        <f t="shared" si="276"/>
        <v>3</v>
      </c>
      <c r="P2948">
        <f t="shared" si="277"/>
        <v>73.88</v>
      </c>
      <c r="Q2948" t="s">
        <v>8323</v>
      </c>
      <c r="R2948" t="s">
        <v>8324</v>
      </c>
      <c r="S2948" s="14">
        <f t="shared" si="278"/>
        <v>41877.638298611113</v>
      </c>
      <c r="T2948" s="14">
        <f t="shared" si="279"/>
        <v>41912.638298611113</v>
      </c>
      <c r="U2948">
        <f t="shared" si="280"/>
        <v>35</v>
      </c>
      <c r="V2948">
        <f t="shared" si="281"/>
        <v>2014</v>
      </c>
    </row>
    <row r="2949" spans="1:22" ht="45" x14ac:dyDescent="0.25">
      <c r="A2949">
        <v>1175</v>
      </c>
      <c r="B2949" s="3" t="s">
        <v>1176</v>
      </c>
      <c r="C2949" s="3" t="s">
        <v>5285</v>
      </c>
      <c r="D2949" s="6">
        <v>20000</v>
      </c>
      <c r="E2949" s="8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8282</v>
      </c>
      <c r="O2949">
        <f t="shared" si="276"/>
        <v>3</v>
      </c>
      <c r="P2949">
        <f t="shared" si="277"/>
        <v>65</v>
      </c>
      <c r="Q2949" t="s">
        <v>8326</v>
      </c>
      <c r="R2949" t="s">
        <v>8354</v>
      </c>
      <c r="S2949" s="14">
        <f t="shared" si="278"/>
        <v>42170.728460648148</v>
      </c>
      <c r="T2949" s="14">
        <f t="shared" si="279"/>
        <v>42200.728460648148</v>
      </c>
      <c r="U2949">
        <f t="shared" si="280"/>
        <v>30</v>
      </c>
      <c r="V2949">
        <f t="shared" si="281"/>
        <v>2015</v>
      </c>
    </row>
    <row r="2950" spans="1:22" ht="60" x14ac:dyDescent="0.25">
      <c r="A2950">
        <v>909</v>
      </c>
      <c r="B2950" s="3" t="s">
        <v>910</v>
      </c>
      <c r="C2950" s="3" t="s">
        <v>5019</v>
      </c>
      <c r="D2950" s="6">
        <v>16000</v>
      </c>
      <c r="E2950" s="8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8276</v>
      </c>
      <c r="O2950">
        <f t="shared" si="276"/>
        <v>3</v>
      </c>
      <c r="P2950">
        <f t="shared" si="277"/>
        <v>65</v>
      </c>
      <c r="Q2950" t="s">
        <v>8312</v>
      </c>
      <c r="R2950" t="s">
        <v>8344</v>
      </c>
      <c r="S2950" s="14">
        <f t="shared" si="278"/>
        <v>41081.69027777778</v>
      </c>
      <c r="T2950" s="14">
        <f t="shared" si="279"/>
        <v>41113.166666666664</v>
      </c>
      <c r="U2950">
        <f t="shared" si="280"/>
        <v>32</v>
      </c>
      <c r="V2950">
        <f t="shared" si="281"/>
        <v>2012</v>
      </c>
    </row>
    <row r="2951" spans="1:22" ht="60" x14ac:dyDescent="0.25">
      <c r="A2951">
        <v>3894</v>
      </c>
      <c r="B2951" s="3" t="s">
        <v>3891</v>
      </c>
      <c r="C2951" s="3" t="s">
        <v>8002</v>
      </c>
      <c r="D2951" s="6">
        <v>15000</v>
      </c>
      <c r="E2951" s="8">
        <v>520</v>
      </c>
      <c r="F2951" t="s">
        <v>8220</v>
      </c>
      <c r="G2951" t="s">
        <v>8223</v>
      </c>
      <c r="H2951" t="s">
        <v>8245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t="s">
        <v>8269</v>
      </c>
      <c r="O2951">
        <f t="shared" si="276"/>
        <v>3</v>
      </c>
      <c r="P2951">
        <f t="shared" si="277"/>
        <v>47.27</v>
      </c>
      <c r="Q2951" t="s">
        <v>8315</v>
      </c>
      <c r="R2951" t="s">
        <v>8316</v>
      </c>
      <c r="S2951" s="14">
        <f t="shared" si="278"/>
        <v>42679.958472222221</v>
      </c>
      <c r="T2951" s="14">
        <f t="shared" si="279"/>
        <v>42710.207638888889</v>
      </c>
      <c r="U2951">
        <f t="shared" si="280"/>
        <v>31</v>
      </c>
      <c r="V2951">
        <f t="shared" si="281"/>
        <v>2016</v>
      </c>
    </row>
    <row r="2952" spans="1:22" ht="60" x14ac:dyDescent="0.25">
      <c r="A2952">
        <v>2414</v>
      </c>
      <c r="B2952" s="3" t="s">
        <v>2415</v>
      </c>
      <c r="C2952" s="3" t="s">
        <v>6524</v>
      </c>
      <c r="D2952" s="6">
        <v>15000</v>
      </c>
      <c r="E2952" s="8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8282</v>
      </c>
      <c r="O2952">
        <f t="shared" si="276"/>
        <v>3</v>
      </c>
      <c r="P2952">
        <f t="shared" si="277"/>
        <v>35.380000000000003</v>
      </c>
      <c r="Q2952" t="s">
        <v>8326</v>
      </c>
      <c r="R2952" t="s">
        <v>8354</v>
      </c>
      <c r="S2952" s="14">
        <f t="shared" si="278"/>
        <v>42198.695138888885</v>
      </c>
      <c r="T2952" s="14">
        <f t="shared" si="279"/>
        <v>42238.165972222225</v>
      </c>
      <c r="U2952">
        <f t="shared" si="280"/>
        <v>40</v>
      </c>
      <c r="V2952">
        <f t="shared" si="281"/>
        <v>2015</v>
      </c>
    </row>
    <row r="2953" spans="1:22" ht="30" x14ac:dyDescent="0.25">
      <c r="A2953">
        <v>3869</v>
      </c>
      <c r="B2953" s="3" t="s">
        <v>3866</v>
      </c>
      <c r="C2953" s="3" t="s">
        <v>7978</v>
      </c>
      <c r="D2953" s="6">
        <v>13111</v>
      </c>
      <c r="E2953" s="8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8303</v>
      </c>
      <c r="O2953">
        <f t="shared" si="276"/>
        <v>3</v>
      </c>
      <c r="P2953">
        <f t="shared" si="277"/>
        <v>30.13</v>
      </c>
      <c r="Q2953" t="s">
        <v>8315</v>
      </c>
      <c r="R2953" t="s">
        <v>8336</v>
      </c>
      <c r="S2953" s="14">
        <f t="shared" si="278"/>
        <v>42047.724444444444</v>
      </c>
      <c r="T2953" s="14">
        <f t="shared" si="279"/>
        <v>42077.132638888885</v>
      </c>
      <c r="U2953">
        <f t="shared" si="280"/>
        <v>30</v>
      </c>
      <c r="V2953">
        <f t="shared" si="281"/>
        <v>2015</v>
      </c>
    </row>
    <row r="2954" spans="1:22" ht="60" x14ac:dyDescent="0.25">
      <c r="A2954">
        <v>3059</v>
      </c>
      <c r="B2954" s="3" t="s">
        <v>3059</v>
      </c>
      <c r="C2954" s="3" t="s">
        <v>7169</v>
      </c>
      <c r="D2954" s="6">
        <v>15000</v>
      </c>
      <c r="E2954" s="8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8301</v>
      </c>
      <c r="O2954">
        <f t="shared" si="276"/>
        <v>3</v>
      </c>
      <c r="P2954">
        <f t="shared" si="277"/>
        <v>41</v>
      </c>
      <c r="Q2954" t="s">
        <v>8315</v>
      </c>
      <c r="R2954" t="s">
        <v>8328</v>
      </c>
      <c r="S2954" s="14">
        <f t="shared" si="278"/>
        <v>41829.935717592591</v>
      </c>
      <c r="T2954" s="14">
        <f t="shared" si="279"/>
        <v>41859.935717592591</v>
      </c>
      <c r="U2954">
        <f t="shared" si="280"/>
        <v>30</v>
      </c>
      <c r="V2954">
        <f t="shared" si="281"/>
        <v>2014</v>
      </c>
    </row>
    <row r="2955" spans="1:22" ht="60" x14ac:dyDescent="0.25">
      <c r="A2955">
        <v>700</v>
      </c>
      <c r="B2955" s="3" t="s">
        <v>701</v>
      </c>
      <c r="C2955" s="3" t="s">
        <v>4810</v>
      </c>
      <c r="D2955" s="6">
        <v>15000</v>
      </c>
      <c r="E2955" s="8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8271</v>
      </c>
      <c r="O2955">
        <f t="shared" si="276"/>
        <v>3</v>
      </c>
      <c r="P2955">
        <f t="shared" si="277"/>
        <v>13</v>
      </c>
      <c r="Q2955" t="s">
        <v>8308</v>
      </c>
      <c r="R2955" t="s">
        <v>8314</v>
      </c>
      <c r="S2955" s="14">
        <f t="shared" si="278"/>
        <v>42715.688437500001</v>
      </c>
      <c r="T2955" s="14">
        <f t="shared" si="279"/>
        <v>42745.688437500001</v>
      </c>
      <c r="U2955">
        <f t="shared" si="280"/>
        <v>30</v>
      </c>
      <c r="V2955">
        <f t="shared" si="281"/>
        <v>2016</v>
      </c>
    </row>
    <row r="2956" spans="1:22" ht="60" x14ac:dyDescent="0.25">
      <c r="A2956">
        <v>779</v>
      </c>
      <c r="B2956" s="3" t="s">
        <v>780</v>
      </c>
      <c r="C2956" s="3" t="s">
        <v>4889</v>
      </c>
      <c r="D2956" s="6">
        <v>15000</v>
      </c>
      <c r="E2956" s="8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8273</v>
      </c>
      <c r="O2956">
        <f t="shared" si="276"/>
        <v>3</v>
      </c>
      <c r="P2956">
        <f t="shared" si="277"/>
        <v>66.67</v>
      </c>
      <c r="Q2956" t="s">
        <v>8321</v>
      </c>
      <c r="R2956" t="s">
        <v>8343</v>
      </c>
      <c r="S2956" s="14">
        <f t="shared" si="278"/>
        <v>40436.68408564815</v>
      </c>
      <c r="T2956" s="14">
        <f t="shared" si="279"/>
        <v>40466.166666666664</v>
      </c>
      <c r="U2956">
        <f t="shared" si="280"/>
        <v>30</v>
      </c>
      <c r="V2956">
        <f t="shared" si="281"/>
        <v>2010</v>
      </c>
    </row>
    <row r="2957" spans="1:22" ht="45" x14ac:dyDescent="0.25">
      <c r="A2957">
        <v>3070</v>
      </c>
      <c r="B2957" s="3" t="s">
        <v>3070</v>
      </c>
      <c r="C2957" s="3" t="s">
        <v>7180</v>
      </c>
      <c r="D2957" s="6">
        <v>10000</v>
      </c>
      <c r="E2957" s="8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8301</v>
      </c>
      <c r="O2957">
        <f t="shared" si="276"/>
        <v>3</v>
      </c>
      <c r="P2957">
        <f t="shared" si="277"/>
        <v>20.88</v>
      </c>
      <c r="Q2957" t="s">
        <v>8315</v>
      </c>
      <c r="R2957" t="s">
        <v>8328</v>
      </c>
      <c r="S2957" s="14">
        <f t="shared" si="278"/>
        <v>42690.733437499999</v>
      </c>
      <c r="T2957" s="14">
        <f t="shared" si="279"/>
        <v>42711.733437499999</v>
      </c>
      <c r="U2957">
        <f t="shared" si="280"/>
        <v>21</v>
      </c>
      <c r="V2957">
        <f t="shared" si="281"/>
        <v>2016</v>
      </c>
    </row>
    <row r="2958" spans="1:22" ht="60" x14ac:dyDescent="0.25">
      <c r="A2958">
        <v>170</v>
      </c>
      <c r="B2958" s="3" t="s">
        <v>172</v>
      </c>
      <c r="C2958" s="3" t="s">
        <v>4280</v>
      </c>
      <c r="D2958" s="6">
        <v>10000</v>
      </c>
      <c r="E2958" s="8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8266</v>
      </c>
      <c r="O2958">
        <f t="shared" si="276"/>
        <v>3</v>
      </c>
      <c r="P2958">
        <f t="shared" si="277"/>
        <v>32.5</v>
      </c>
      <c r="Q2958" t="s">
        <v>8318</v>
      </c>
      <c r="R2958" t="s">
        <v>8347</v>
      </c>
      <c r="S2958" s="14">
        <f t="shared" si="278"/>
        <v>42216.977812500001</v>
      </c>
      <c r="T2958" s="14">
        <f t="shared" si="279"/>
        <v>42246.227777777778</v>
      </c>
      <c r="U2958">
        <f t="shared" si="280"/>
        <v>30</v>
      </c>
      <c r="V2958">
        <f t="shared" si="281"/>
        <v>2015</v>
      </c>
    </row>
    <row r="2959" spans="1:22" ht="60" x14ac:dyDescent="0.25">
      <c r="A2959">
        <v>588</v>
      </c>
      <c r="B2959" s="3" t="s">
        <v>589</v>
      </c>
      <c r="C2959" s="3" t="s">
        <v>4698</v>
      </c>
      <c r="D2959" s="6">
        <v>9000</v>
      </c>
      <c r="E2959" s="8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8270</v>
      </c>
      <c r="O2959">
        <f t="shared" si="276"/>
        <v>3</v>
      </c>
      <c r="P2959">
        <f t="shared" si="277"/>
        <v>150.5</v>
      </c>
      <c r="Q2959" t="s">
        <v>8308</v>
      </c>
      <c r="R2959" t="s">
        <v>8355</v>
      </c>
      <c r="S2959" s="14">
        <f t="shared" si="278"/>
        <v>42631.769513888896</v>
      </c>
      <c r="T2959" s="14">
        <f t="shared" si="279"/>
        <v>42691.811180555553</v>
      </c>
      <c r="U2959">
        <f t="shared" si="280"/>
        <v>61</v>
      </c>
      <c r="V2959">
        <f t="shared" si="281"/>
        <v>2016</v>
      </c>
    </row>
    <row r="2960" spans="1:22" ht="60" x14ac:dyDescent="0.25">
      <c r="A2960">
        <v>2343</v>
      </c>
      <c r="B2960" s="3" t="s">
        <v>2344</v>
      </c>
      <c r="C2960" s="3" t="s">
        <v>6453</v>
      </c>
      <c r="D2960" s="6">
        <v>10000</v>
      </c>
      <c r="E2960" s="8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8270</v>
      </c>
      <c r="O2960">
        <f t="shared" si="276"/>
        <v>3</v>
      </c>
      <c r="P2960">
        <f t="shared" si="277"/>
        <v>300</v>
      </c>
      <c r="Q2960" t="s">
        <v>8308</v>
      </c>
      <c r="R2960" t="s">
        <v>8355</v>
      </c>
      <c r="S2960" s="14">
        <f t="shared" si="278"/>
        <v>42327.825289351851</v>
      </c>
      <c r="T2960" s="14">
        <f t="shared" si="279"/>
        <v>42377.82430555555</v>
      </c>
      <c r="U2960">
        <f t="shared" si="280"/>
        <v>50</v>
      </c>
      <c r="V2960">
        <f t="shared" si="281"/>
        <v>2015</v>
      </c>
    </row>
    <row r="2961" spans="1:22" ht="60" x14ac:dyDescent="0.25">
      <c r="A2961">
        <v>3115</v>
      </c>
      <c r="B2961" s="3" t="s">
        <v>3115</v>
      </c>
      <c r="C2961" s="3" t="s">
        <v>7225</v>
      </c>
      <c r="D2961" s="6">
        <v>10000</v>
      </c>
      <c r="E2961" s="8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8301</v>
      </c>
      <c r="O2961">
        <f t="shared" si="276"/>
        <v>3</v>
      </c>
      <c r="P2961">
        <f t="shared" si="277"/>
        <v>300</v>
      </c>
      <c r="Q2961" t="s">
        <v>8315</v>
      </c>
      <c r="R2961" t="s">
        <v>8328</v>
      </c>
      <c r="S2961" s="14">
        <f t="shared" si="278"/>
        <v>42496.447071759263</v>
      </c>
      <c r="T2961" s="14">
        <f t="shared" si="279"/>
        <v>42526.447071759263</v>
      </c>
      <c r="U2961">
        <f t="shared" si="280"/>
        <v>30</v>
      </c>
      <c r="V2961">
        <f t="shared" si="281"/>
        <v>2016</v>
      </c>
    </row>
    <row r="2962" spans="1:22" ht="60" x14ac:dyDescent="0.25">
      <c r="A2962">
        <v>4060</v>
      </c>
      <c r="B2962" s="3" t="s">
        <v>4056</v>
      </c>
      <c r="C2962" s="3" t="s">
        <v>8164</v>
      </c>
      <c r="D2962" s="6">
        <v>10000</v>
      </c>
      <c r="E2962" s="8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8269</v>
      </c>
      <c r="O2962">
        <f t="shared" si="276"/>
        <v>3</v>
      </c>
      <c r="P2962">
        <f t="shared" si="277"/>
        <v>57</v>
      </c>
      <c r="Q2962" t="s">
        <v>8315</v>
      </c>
      <c r="R2962" t="s">
        <v>8316</v>
      </c>
      <c r="S2962" s="14">
        <f t="shared" si="278"/>
        <v>41779.695092592592</v>
      </c>
      <c r="T2962" s="14">
        <f t="shared" si="279"/>
        <v>41813.666666666664</v>
      </c>
      <c r="U2962">
        <f t="shared" si="280"/>
        <v>34</v>
      </c>
      <c r="V2962">
        <f t="shared" si="281"/>
        <v>2014</v>
      </c>
    </row>
    <row r="2963" spans="1:22" ht="60" x14ac:dyDescent="0.25">
      <c r="A2963">
        <v>2501</v>
      </c>
      <c r="B2963" s="3" t="s">
        <v>2501</v>
      </c>
      <c r="C2963" s="3" t="s">
        <v>6611</v>
      </c>
      <c r="D2963" s="6">
        <v>11000</v>
      </c>
      <c r="E2963" s="8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8297</v>
      </c>
      <c r="O2963">
        <f t="shared" si="276"/>
        <v>3</v>
      </c>
      <c r="P2963">
        <f t="shared" si="277"/>
        <v>40.14</v>
      </c>
      <c r="Q2963" t="s">
        <v>8326</v>
      </c>
      <c r="R2963" t="s">
        <v>8357</v>
      </c>
      <c r="S2963" s="14">
        <f t="shared" si="278"/>
        <v>42244.776666666665</v>
      </c>
      <c r="T2963" s="14">
        <f t="shared" si="279"/>
        <v>42274.776666666665</v>
      </c>
      <c r="U2963">
        <f t="shared" si="280"/>
        <v>30</v>
      </c>
      <c r="V2963">
        <f t="shared" si="281"/>
        <v>2015</v>
      </c>
    </row>
    <row r="2964" spans="1:22" ht="60" x14ac:dyDescent="0.25">
      <c r="A2964">
        <v>2891</v>
      </c>
      <c r="B2964" s="3" t="s">
        <v>2891</v>
      </c>
      <c r="C2964" s="3" t="s">
        <v>7001</v>
      </c>
      <c r="D2964" s="6">
        <v>10000</v>
      </c>
      <c r="E2964" s="8">
        <v>273</v>
      </c>
      <c r="F2964" t="s">
        <v>8220</v>
      </c>
      <c r="G2964" t="s">
        <v>8223</v>
      </c>
      <c r="H2964" t="s">
        <v>8245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t="s">
        <v>8269</v>
      </c>
      <c r="O2964">
        <f t="shared" si="276"/>
        <v>3</v>
      </c>
      <c r="P2964">
        <f t="shared" si="277"/>
        <v>27.3</v>
      </c>
      <c r="Q2964" t="s">
        <v>8315</v>
      </c>
      <c r="R2964" t="s">
        <v>8316</v>
      </c>
      <c r="S2964" s="14">
        <f t="shared" si="278"/>
        <v>42415.883425925931</v>
      </c>
      <c r="T2964" s="14">
        <f t="shared" si="279"/>
        <v>42475.84175925926</v>
      </c>
      <c r="U2964">
        <f t="shared" si="280"/>
        <v>60</v>
      </c>
      <c r="V2964">
        <f t="shared" si="281"/>
        <v>2016</v>
      </c>
    </row>
    <row r="2965" spans="1:22" ht="60" x14ac:dyDescent="0.25">
      <c r="A2965">
        <v>3205</v>
      </c>
      <c r="B2965" s="3" t="s">
        <v>3205</v>
      </c>
      <c r="C2965" s="3" t="s">
        <v>7315</v>
      </c>
      <c r="D2965" s="6">
        <v>8000</v>
      </c>
      <c r="E2965" s="8">
        <v>273</v>
      </c>
      <c r="F2965" t="s">
        <v>8220</v>
      </c>
      <c r="G2965" t="s">
        <v>8224</v>
      </c>
      <c r="H2965" t="s">
        <v>8246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t="s">
        <v>8303</v>
      </c>
      <c r="O2965">
        <f t="shared" si="276"/>
        <v>3</v>
      </c>
      <c r="P2965">
        <f t="shared" si="277"/>
        <v>22.75</v>
      </c>
      <c r="Q2965" t="s">
        <v>8315</v>
      </c>
      <c r="R2965" t="s">
        <v>8336</v>
      </c>
      <c r="S2965" s="14">
        <f t="shared" si="278"/>
        <v>42095.374675925923</v>
      </c>
      <c r="T2965" s="14">
        <f t="shared" si="279"/>
        <v>42125.374675925923</v>
      </c>
      <c r="U2965">
        <f t="shared" si="280"/>
        <v>30</v>
      </c>
      <c r="V2965">
        <f t="shared" si="281"/>
        <v>2015</v>
      </c>
    </row>
    <row r="2966" spans="1:22" ht="45" x14ac:dyDescent="0.25">
      <c r="A2966">
        <v>1045</v>
      </c>
      <c r="B2966" s="3" t="s">
        <v>1046</v>
      </c>
      <c r="C2966" s="3" t="s">
        <v>5155</v>
      </c>
      <c r="D2966" s="6">
        <v>10000</v>
      </c>
      <c r="E2966" s="8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8279</v>
      </c>
      <c r="O2966">
        <f t="shared" si="276"/>
        <v>3</v>
      </c>
      <c r="P2966">
        <f t="shared" si="277"/>
        <v>33.25</v>
      </c>
      <c r="Q2966" t="s">
        <v>8339</v>
      </c>
      <c r="R2966" t="s">
        <v>8340</v>
      </c>
      <c r="S2966" s="14">
        <f t="shared" si="278"/>
        <v>41844.874421296299</v>
      </c>
      <c r="T2966" s="14">
        <f t="shared" si="279"/>
        <v>41874.874421296299</v>
      </c>
      <c r="U2966">
        <f t="shared" si="280"/>
        <v>30</v>
      </c>
      <c r="V2966">
        <f t="shared" si="281"/>
        <v>2014</v>
      </c>
    </row>
    <row r="2967" spans="1:22" ht="60" x14ac:dyDescent="0.25">
      <c r="A2967">
        <v>2908</v>
      </c>
      <c r="B2967" s="3" t="s">
        <v>2908</v>
      </c>
      <c r="C2967" s="3" t="s">
        <v>7018</v>
      </c>
      <c r="D2967" s="6">
        <v>9600</v>
      </c>
      <c r="E2967" s="8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8269</v>
      </c>
      <c r="O2967">
        <f t="shared" si="276"/>
        <v>3</v>
      </c>
      <c r="P2967">
        <f t="shared" si="277"/>
        <v>52.8</v>
      </c>
      <c r="Q2967" t="s">
        <v>8315</v>
      </c>
      <c r="R2967" t="s">
        <v>8316</v>
      </c>
      <c r="S2967" s="14">
        <f t="shared" si="278"/>
        <v>42499.731701388882</v>
      </c>
      <c r="T2967" s="14">
        <f t="shared" si="279"/>
        <v>42529.731701388882</v>
      </c>
      <c r="U2967">
        <f t="shared" si="280"/>
        <v>30</v>
      </c>
      <c r="V2967">
        <f t="shared" si="281"/>
        <v>2016</v>
      </c>
    </row>
    <row r="2968" spans="1:22" ht="60" x14ac:dyDescent="0.25">
      <c r="A2968">
        <v>891</v>
      </c>
      <c r="B2968" s="3" t="s">
        <v>892</v>
      </c>
      <c r="C2968" s="3" t="s">
        <v>5001</v>
      </c>
      <c r="D2968" s="6">
        <v>8000</v>
      </c>
      <c r="E2968" s="8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8277</v>
      </c>
      <c r="O2968">
        <f t="shared" si="276"/>
        <v>3</v>
      </c>
      <c r="P2968">
        <f t="shared" si="277"/>
        <v>28.89</v>
      </c>
      <c r="Q2968" t="s">
        <v>8312</v>
      </c>
      <c r="R2968" t="s">
        <v>8329</v>
      </c>
      <c r="S2968" s="14">
        <f t="shared" si="278"/>
        <v>41842.031597222223</v>
      </c>
      <c r="T2968" s="14">
        <f t="shared" si="279"/>
        <v>41872.031597222223</v>
      </c>
      <c r="U2968">
        <f t="shared" si="280"/>
        <v>30</v>
      </c>
      <c r="V2968">
        <f t="shared" si="281"/>
        <v>2014</v>
      </c>
    </row>
    <row r="2969" spans="1:22" ht="60" x14ac:dyDescent="0.25">
      <c r="A2969">
        <v>592</v>
      </c>
      <c r="B2969" s="3" t="s">
        <v>593</v>
      </c>
      <c r="C2969" s="3" t="s">
        <v>4702</v>
      </c>
      <c r="D2969" s="6">
        <v>7500</v>
      </c>
      <c r="E2969" s="8">
        <v>250</v>
      </c>
      <c r="F2969" t="s">
        <v>8220</v>
      </c>
      <c r="G2969" t="s">
        <v>8223</v>
      </c>
      <c r="H2969" t="s">
        <v>8245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8270</v>
      </c>
      <c r="O2969">
        <f t="shared" si="276"/>
        <v>3</v>
      </c>
      <c r="P2969">
        <f t="shared" si="277"/>
        <v>250</v>
      </c>
      <c r="Q2969" t="s">
        <v>8308</v>
      </c>
      <c r="R2969" t="s">
        <v>8355</v>
      </c>
      <c r="S2969" s="14">
        <f t="shared" si="278"/>
        <v>41946.232175925928</v>
      </c>
      <c r="T2969" s="14">
        <f t="shared" si="279"/>
        <v>41976.232175925921</v>
      </c>
      <c r="U2969">
        <f t="shared" si="280"/>
        <v>30</v>
      </c>
      <c r="V2969">
        <f t="shared" si="281"/>
        <v>2014</v>
      </c>
    </row>
    <row r="2970" spans="1:22" ht="45" x14ac:dyDescent="0.25">
      <c r="A2970">
        <v>4059</v>
      </c>
      <c r="B2970" s="3" t="s">
        <v>4055</v>
      </c>
      <c r="C2970" s="3" t="s">
        <v>8163</v>
      </c>
      <c r="D2970" s="6">
        <v>10000</v>
      </c>
      <c r="E2970" s="8">
        <v>250</v>
      </c>
      <c r="F2970" t="s">
        <v>8220</v>
      </c>
      <c r="G2970" t="s">
        <v>8228</v>
      </c>
      <c r="H2970" t="s">
        <v>8250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8269</v>
      </c>
      <c r="O2970">
        <f t="shared" si="276"/>
        <v>3</v>
      </c>
      <c r="P2970">
        <f t="shared" si="277"/>
        <v>35.71</v>
      </c>
      <c r="Q2970" t="s">
        <v>8315</v>
      </c>
      <c r="R2970" t="s">
        <v>8316</v>
      </c>
      <c r="S2970" s="14">
        <f t="shared" si="278"/>
        <v>41866.640648148146</v>
      </c>
      <c r="T2970" s="14">
        <f t="shared" si="279"/>
        <v>41898.125</v>
      </c>
      <c r="U2970">
        <f t="shared" si="280"/>
        <v>32</v>
      </c>
      <c r="V2970">
        <f t="shared" si="281"/>
        <v>2014</v>
      </c>
    </row>
    <row r="2971" spans="1:22" ht="45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276"/>
        <v>3</v>
      </c>
      <c r="P2971">
        <f t="shared" si="277"/>
        <v>30.13</v>
      </c>
      <c r="Q2971" t="s">
        <v>8312</v>
      </c>
      <c r="R2971" t="s">
        <v>8350</v>
      </c>
      <c r="S2971" s="14">
        <f t="shared" si="278"/>
        <v>41409.040011574078</v>
      </c>
      <c r="T2971" s="14">
        <f t="shared" si="279"/>
        <v>41467.910416666666</v>
      </c>
      <c r="U2971">
        <f t="shared" si="280"/>
        <v>59</v>
      </c>
      <c r="V2971">
        <f t="shared" si="281"/>
        <v>2013</v>
      </c>
    </row>
    <row r="2972" spans="1:22" ht="45" x14ac:dyDescent="0.25">
      <c r="A2972">
        <v>1015</v>
      </c>
      <c r="B2972" s="3" t="s">
        <v>1016</v>
      </c>
      <c r="C2972" s="3" t="s">
        <v>5125</v>
      </c>
      <c r="D2972" s="6">
        <v>9000</v>
      </c>
      <c r="E2972" s="8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8271</v>
      </c>
      <c r="O2972">
        <f t="shared" si="276"/>
        <v>3</v>
      </c>
      <c r="P2972">
        <f t="shared" si="277"/>
        <v>40</v>
      </c>
      <c r="Q2972" t="s">
        <v>8308</v>
      </c>
      <c r="R2972" t="s">
        <v>8314</v>
      </c>
      <c r="S2972" s="14">
        <f t="shared" si="278"/>
        <v>42303.878414351857</v>
      </c>
      <c r="T2972" s="14">
        <f t="shared" si="279"/>
        <v>42333.920081018514</v>
      </c>
      <c r="U2972">
        <f t="shared" si="280"/>
        <v>31</v>
      </c>
      <c r="V2972">
        <f t="shared" si="281"/>
        <v>2015</v>
      </c>
    </row>
    <row r="2973" spans="1:22" ht="60" x14ac:dyDescent="0.25">
      <c r="A2973">
        <v>500</v>
      </c>
      <c r="B2973" s="3" t="s">
        <v>501</v>
      </c>
      <c r="C2973" s="3" t="s">
        <v>4610</v>
      </c>
      <c r="D2973" s="6">
        <v>6500</v>
      </c>
      <c r="E2973" s="8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8268</v>
      </c>
      <c r="O2973">
        <f t="shared" si="276"/>
        <v>3</v>
      </c>
      <c r="P2973">
        <f t="shared" si="277"/>
        <v>53.75</v>
      </c>
      <c r="Q2973" t="s">
        <v>8318</v>
      </c>
      <c r="R2973" t="s">
        <v>8345</v>
      </c>
      <c r="S2973" s="14">
        <f t="shared" si="278"/>
        <v>40247.886006944449</v>
      </c>
      <c r="T2973" s="14">
        <f t="shared" si="279"/>
        <v>40306.927777777775</v>
      </c>
      <c r="U2973">
        <f t="shared" si="280"/>
        <v>60</v>
      </c>
      <c r="V2973">
        <f t="shared" si="281"/>
        <v>2010</v>
      </c>
    </row>
    <row r="2974" spans="1:22" ht="60" x14ac:dyDescent="0.25">
      <c r="A2974">
        <v>1235</v>
      </c>
      <c r="B2974" s="3" t="s">
        <v>1236</v>
      </c>
      <c r="C2974" s="3" t="s">
        <v>5345</v>
      </c>
      <c r="D2974" s="6">
        <v>7534</v>
      </c>
      <c r="E2974" s="8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>
        <f t="shared" si="276"/>
        <v>3</v>
      </c>
      <c r="P2974">
        <f t="shared" si="277"/>
        <v>35</v>
      </c>
      <c r="Q2974" t="s">
        <v>8312</v>
      </c>
      <c r="R2974" t="s">
        <v>8350</v>
      </c>
      <c r="S2974" s="14">
        <f t="shared" si="278"/>
        <v>41583.135405092595</v>
      </c>
      <c r="T2974" s="14">
        <f t="shared" si="279"/>
        <v>41623.135405092595</v>
      </c>
      <c r="U2974">
        <f t="shared" si="280"/>
        <v>40</v>
      </c>
      <c r="V2974">
        <f t="shared" si="281"/>
        <v>2013</v>
      </c>
    </row>
    <row r="2975" spans="1:22" ht="30" x14ac:dyDescent="0.25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276"/>
        <v>3</v>
      </c>
      <c r="P2975">
        <f t="shared" si="277"/>
        <v>200</v>
      </c>
      <c r="Q2975" t="s">
        <v>8308</v>
      </c>
      <c r="R2975" t="s">
        <v>8355</v>
      </c>
      <c r="S2975" s="14">
        <f t="shared" si="278"/>
        <v>42345.860150462962</v>
      </c>
      <c r="T2975" s="14">
        <f t="shared" si="279"/>
        <v>42375.860150462962</v>
      </c>
      <c r="U2975">
        <f t="shared" si="280"/>
        <v>30</v>
      </c>
      <c r="V2975">
        <f t="shared" si="281"/>
        <v>2015</v>
      </c>
    </row>
    <row r="2976" spans="1:22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76"/>
        <v>3</v>
      </c>
      <c r="P2976">
        <f t="shared" si="277"/>
        <v>200</v>
      </c>
      <c r="Q2976" t="s">
        <v>8315</v>
      </c>
      <c r="R2976" t="s">
        <v>8328</v>
      </c>
      <c r="S2976" s="14">
        <f t="shared" si="278"/>
        <v>42226.938414351855</v>
      </c>
      <c r="T2976" s="14">
        <f t="shared" si="279"/>
        <v>42256.938414351855</v>
      </c>
      <c r="U2976">
        <f t="shared" si="280"/>
        <v>30</v>
      </c>
      <c r="V2976">
        <f t="shared" si="281"/>
        <v>2015</v>
      </c>
    </row>
    <row r="2977" spans="1:22" ht="45" x14ac:dyDescent="0.25">
      <c r="A2977">
        <v>905</v>
      </c>
      <c r="B2977" s="3" t="s">
        <v>906</v>
      </c>
      <c r="C2977" s="3" t="s">
        <v>5015</v>
      </c>
      <c r="D2977" s="6">
        <v>6500</v>
      </c>
      <c r="E2977" s="8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8276</v>
      </c>
      <c r="O2977">
        <f t="shared" si="276"/>
        <v>3</v>
      </c>
      <c r="P2977">
        <f t="shared" si="277"/>
        <v>32.67</v>
      </c>
      <c r="Q2977" t="s">
        <v>8312</v>
      </c>
      <c r="R2977" t="s">
        <v>8344</v>
      </c>
      <c r="S2977" s="14">
        <f t="shared" si="278"/>
        <v>40507.239884259259</v>
      </c>
      <c r="T2977" s="14">
        <f t="shared" si="279"/>
        <v>40567.239884259259</v>
      </c>
      <c r="U2977">
        <f t="shared" si="280"/>
        <v>60</v>
      </c>
      <c r="V2977">
        <f t="shared" si="281"/>
        <v>2010</v>
      </c>
    </row>
    <row r="2978" spans="1:22" ht="30" x14ac:dyDescent="0.25">
      <c r="A2978">
        <v>3946</v>
      </c>
      <c r="B2978" s="3" t="s">
        <v>3943</v>
      </c>
      <c r="C2978" s="3" t="s">
        <v>8054</v>
      </c>
      <c r="D2978" s="6">
        <v>6000</v>
      </c>
      <c r="E2978" s="8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8269</v>
      </c>
      <c r="O2978">
        <f t="shared" si="276"/>
        <v>3</v>
      </c>
      <c r="P2978">
        <f t="shared" si="277"/>
        <v>39</v>
      </c>
      <c r="Q2978" t="s">
        <v>8315</v>
      </c>
      <c r="R2978" t="s">
        <v>8316</v>
      </c>
      <c r="S2978" s="14">
        <f t="shared" si="278"/>
        <v>42031.833587962959</v>
      </c>
      <c r="T2978" s="14">
        <f t="shared" si="279"/>
        <v>42063.333333333328</v>
      </c>
      <c r="U2978">
        <f t="shared" si="280"/>
        <v>32</v>
      </c>
      <c r="V2978">
        <f t="shared" si="281"/>
        <v>2015</v>
      </c>
    </row>
    <row r="2979" spans="1:22" ht="45" x14ac:dyDescent="0.25">
      <c r="A2979">
        <v>3846</v>
      </c>
      <c r="B2979" s="3" t="s">
        <v>3843</v>
      </c>
      <c r="C2979" s="3" t="s">
        <v>7955</v>
      </c>
      <c r="D2979" s="6">
        <v>7000</v>
      </c>
      <c r="E2979" s="8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8269</v>
      </c>
      <c r="O2979">
        <f t="shared" si="276"/>
        <v>3</v>
      </c>
      <c r="P2979">
        <f t="shared" si="277"/>
        <v>23.63</v>
      </c>
      <c r="Q2979" t="s">
        <v>8315</v>
      </c>
      <c r="R2979" t="s">
        <v>8316</v>
      </c>
      <c r="S2979" s="14">
        <f t="shared" si="278"/>
        <v>41885.221550925926</v>
      </c>
      <c r="T2979" s="14">
        <f t="shared" si="279"/>
        <v>41916.290972222225</v>
      </c>
      <c r="U2979">
        <f t="shared" si="280"/>
        <v>32</v>
      </c>
      <c r="V2979">
        <f t="shared" si="281"/>
        <v>2014</v>
      </c>
    </row>
    <row r="2980" spans="1:22" ht="45" x14ac:dyDescent="0.25">
      <c r="A2980">
        <v>3910</v>
      </c>
      <c r="B2980" s="3" t="s">
        <v>3907</v>
      </c>
      <c r="C2980" s="3" t="s">
        <v>8018</v>
      </c>
      <c r="D2980" s="6">
        <v>6000</v>
      </c>
      <c r="E2980" s="8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8269</v>
      </c>
      <c r="O2980">
        <f t="shared" si="276"/>
        <v>3</v>
      </c>
      <c r="P2980">
        <f t="shared" si="277"/>
        <v>61.67</v>
      </c>
      <c r="Q2980" t="s">
        <v>8315</v>
      </c>
      <c r="R2980" t="s">
        <v>8316</v>
      </c>
      <c r="S2980" s="14">
        <f t="shared" si="278"/>
        <v>42224.756909722222</v>
      </c>
      <c r="T2980" s="14">
        <f t="shared" si="279"/>
        <v>42254.756909722222</v>
      </c>
      <c r="U2980">
        <f t="shared" si="280"/>
        <v>30</v>
      </c>
      <c r="V2980">
        <f t="shared" si="281"/>
        <v>2015</v>
      </c>
    </row>
    <row r="2981" spans="1:22" ht="60" x14ac:dyDescent="0.25">
      <c r="A2981">
        <v>2372</v>
      </c>
      <c r="B2981" s="3" t="s">
        <v>2373</v>
      </c>
      <c r="C2981" s="3" t="s">
        <v>6482</v>
      </c>
      <c r="D2981" s="6">
        <v>5500</v>
      </c>
      <c r="E2981" s="8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8270</v>
      </c>
      <c r="O2981">
        <f t="shared" si="276"/>
        <v>3</v>
      </c>
      <c r="P2981">
        <f t="shared" si="277"/>
        <v>30</v>
      </c>
      <c r="Q2981" t="s">
        <v>8308</v>
      </c>
      <c r="R2981" t="s">
        <v>8355</v>
      </c>
      <c r="S2981" s="14">
        <f t="shared" si="278"/>
        <v>42088.069108796291</v>
      </c>
      <c r="T2981" s="14">
        <f t="shared" si="279"/>
        <v>42118.069108796291</v>
      </c>
      <c r="U2981">
        <f t="shared" si="280"/>
        <v>30</v>
      </c>
      <c r="V2981">
        <f t="shared" si="281"/>
        <v>2015</v>
      </c>
    </row>
    <row r="2982" spans="1:22" ht="45" x14ac:dyDescent="0.25">
      <c r="A2982">
        <v>903</v>
      </c>
      <c r="B2982" s="3" t="s">
        <v>904</v>
      </c>
      <c r="C2982" s="3" t="s">
        <v>5013</v>
      </c>
      <c r="D2982" s="6">
        <v>5000</v>
      </c>
      <c r="E2982" s="8">
        <v>160</v>
      </c>
      <c r="F2982" t="s">
        <v>8220</v>
      </c>
      <c r="G2982" t="s">
        <v>8223</v>
      </c>
      <c r="H2982" t="s">
        <v>8245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8276</v>
      </c>
      <c r="O2982">
        <f t="shared" si="276"/>
        <v>3</v>
      </c>
      <c r="P2982">
        <f t="shared" si="277"/>
        <v>40</v>
      </c>
      <c r="Q2982" t="s">
        <v>8312</v>
      </c>
      <c r="R2982" t="s">
        <v>8344</v>
      </c>
      <c r="S2982" s="14">
        <f t="shared" si="278"/>
        <v>41149.796064814815</v>
      </c>
      <c r="T2982" s="14">
        <f t="shared" si="279"/>
        <v>41175.100694444445</v>
      </c>
      <c r="U2982">
        <f t="shared" si="280"/>
        <v>26</v>
      </c>
      <c r="V2982">
        <f t="shared" si="281"/>
        <v>2012</v>
      </c>
    </row>
    <row r="2983" spans="1:22" ht="45" x14ac:dyDescent="0.25">
      <c r="A2983">
        <v>925</v>
      </c>
      <c r="B2983" s="3" t="s">
        <v>926</v>
      </c>
      <c r="C2983" s="3" t="s">
        <v>5035</v>
      </c>
      <c r="D2983" s="6">
        <v>6000</v>
      </c>
      <c r="E2983" s="8">
        <v>160</v>
      </c>
      <c r="F2983" t="s">
        <v>8220</v>
      </c>
      <c r="G2983" t="s">
        <v>8223</v>
      </c>
      <c r="H2983" t="s">
        <v>8245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8276</v>
      </c>
      <c r="O2983">
        <f t="shared" si="276"/>
        <v>3</v>
      </c>
      <c r="P2983">
        <f t="shared" si="277"/>
        <v>32</v>
      </c>
      <c r="Q2983" t="s">
        <v>8312</v>
      </c>
      <c r="R2983" t="s">
        <v>8344</v>
      </c>
      <c r="S2983" s="14">
        <f t="shared" si="278"/>
        <v>41575.880914351852</v>
      </c>
      <c r="T2983" s="14">
        <f t="shared" si="279"/>
        <v>41605.922581018516</v>
      </c>
      <c r="U2983">
        <f t="shared" si="280"/>
        <v>31</v>
      </c>
      <c r="V2983">
        <f t="shared" si="281"/>
        <v>2013</v>
      </c>
    </row>
    <row r="2984" spans="1:22" ht="45" x14ac:dyDescent="0.25">
      <c r="A2984">
        <v>511</v>
      </c>
      <c r="B2984" s="3" t="s">
        <v>512</v>
      </c>
      <c r="C2984" s="3" t="s">
        <v>4621</v>
      </c>
      <c r="D2984" s="6">
        <v>5000</v>
      </c>
      <c r="E2984" s="8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8268</v>
      </c>
      <c r="O2984">
        <f t="shared" si="276"/>
        <v>3</v>
      </c>
      <c r="P2984">
        <f t="shared" si="277"/>
        <v>30</v>
      </c>
      <c r="Q2984" t="s">
        <v>8318</v>
      </c>
      <c r="R2984" t="s">
        <v>8345</v>
      </c>
      <c r="S2984" s="14">
        <f t="shared" si="278"/>
        <v>41340.303032407406</v>
      </c>
      <c r="T2984" s="14">
        <f t="shared" si="279"/>
        <v>41370.261365740742</v>
      </c>
      <c r="U2984">
        <f t="shared" si="280"/>
        <v>30</v>
      </c>
      <c r="V2984">
        <f t="shared" si="281"/>
        <v>2013</v>
      </c>
    </row>
    <row r="2985" spans="1:22" ht="45" x14ac:dyDescent="0.25">
      <c r="A2985">
        <v>2775</v>
      </c>
      <c r="B2985" s="3" t="s">
        <v>2775</v>
      </c>
      <c r="C2985" s="3" t="s">
        <v>6885</v>
      </c>
      <c r="D2985" s="6">
        <v>5000</v>
      </c>
      <c r="E2985" s="8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8302</v>
      </c>
      <c r="O2985">
        <f t="shared" si="276"/>
        <v>3</v>
      </c>
      <c r="P2985">
        <f t="shared" si="277"/>
        <v>75</v>
      </c>
      <c r="Q2985" t="s">
        <v>8321</v>
      </c>
      <c r="R2985" t="s">
        <v>8349</v>
      </c>
      <c r="S2985" s="14">
        <f t="shared" si="278"/>
        <v>40863.013356481482</v>
      </c>
      <c r="T2985" s="14">
        <f t="shared" si="279"/>
        <v>40893.013356481482</v>
      </c>
      <c r="U2985">
        <f t="shared" si="280"/>
        <v>30</v>
      </c>
      <c r="V2985">
        <f t="shared" si="281"/>
        <v>2011</v>
      </c>
    </row>
    <row r="2986" spans="1:22" ht="30" x14ac:dyDescent="0.25">
      <c r="A2986">
        <v>1456</v>
      </c>
      <c r="B2986" s="3" t="s">
        <v>1457</v>
      </c>
      <c r="C2986" s="3" t="s">
        <v>5566</v>
      </c>
      <c r="D2986" s="6">
        <v>5000</v>
      </c>
      <c r="E2986" s="8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8285</v>
      </c>
      <c r="O2986">
        <f t="shared" si="276"/>
        <v>3</v>
      </c>
      <c r="P2986">
        <f t="shared" si="277"/>
        <v>48.33</v>
      </c>
      <c r="Q2986" t="s">
        <v>8321</v>
      </c>
      <c r="R2986" t="s">
        <v>8356</v>
      </c>
      <c r="S2986" s="14">
        <f t="shared" si="278"/>
        <v>42708.668576388889</v>
      </c>
      <c r="T2986" s="14">
        <f t="shared" si="279"/>
        <v>42738.668576388889</v>
      </c>
      <c r="U2986">
        <f t="shared" si="280"/>
        <v>30</v>
      </c>
      <c r="V2986">
        <f t="shared" si="281"/>
        <v>2016</v>
      </c>
    </row>
    <row r="2987" spans="1:22" ht="30" x14ac:dyDescent="0.25">
      <c r="A2987">
        <v>605</v>
      </c>
      <c r="B2987" s="3" t="s">
        <v>606</v>
      </c>
      <c r="C2987" s="3" t="s">
        <v>4715</v>
      </c>
      <c r="D2987" s="6">
        <v>5000</v>
      </c>
      <c r="E2987" s="8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8270</v>
      </c>
      <c r="O2987">
        <f t="shared" si="276"/>
        <v>3</v>
      </c>
      <c r="P2987">
        <f t="shared" si="277"/>
        <v>16.38</v>
      </c>
      <c r="Q2987" t="s">
        <v>8308</v>
      </c>
      <c r="R2987" t="s">
        <v>8355</v>
      </c>
      <c r="S2987" s="14">
        <f t="shared" si="278"/>
        <v>42194.357731481476</v>
      </c>
      <c r="T2987" s="14">
        <f t="shared" si="279"/>
        <v>42239.357731481476</v>
      </c>
      <c r="U2987">
        <f t="shared" si="280"/>
        <v>45</v>
      </c>
      <c r="V2987">
        <f t="shared" si="281"/>
        <v>2015</v>
      </c>
    </row>
    <row r="2988" spans="1:22" ht="45" x14ac:dyDescent="0.25">
      <c r="A2988">
        <v>3789</v>
      </c>
      <c r="B2988" s="3" t="s">
        <v>3786</v>
      </c>
      <c r="C2988" s="3" t="s">
        <v>7899</v>
      </c>
      <c r="D2988" s="6">
        <v>3550</v>
      </c>
      <c r="E2988" s="8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8303</v>
      </c>
      <c r="O2988">
        <f t="shared" si="276"/>
        <v>3</v>
      </c>
      <c r="P2988">
        <f t="shared" si="277"/>
        <v>29</v>
      </c>
      <c r="Q2988" t="s">
        <v>8315</v>
      </c>
      <c r="R2988" t="s">
        <v>8336</v>
      </c>
      <c r="S2988" s="14">
        <f t="shared" si="278"/>
        <v>42138.798819444448</v>
      </c>
      <c r="T2988" s="14">
        <f t="shared" si="279"/>
        <v>42170.798819444448</v>
      </c>
      <c r="U2988">
        <f t="shared" si="280"/>
        <v>32</v>
      </c>
      <c r="V2988">
        <f t="shared" si="281"/>
        <v>2015</v>
      </c>
    </row>
    <row r="2989" spans="1:22" ht="60" x14ac:dyDescent="0.25">
      <c r="A2989">
        <v>880</v>
      </c>
      <c r="B2989" s="3" t="s">
        <v>881</v>
      </c>
      <c r="C2989" s="3" t="s">
        <v>4990</v>
      </c>
      <c r="D2989" s="6">
        <v>3780</v>
      </c>
      <c r="E2989" s="8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8277</v>
      </c>
      <c r="O2989">
        <f t="shared" si="276"/>
        <v>3</v>
      </c>
      <c r="P2989">
        <f t="shared" si="277"/>
        <v>14.13</v>
      </c>
      <c r="Q2989" t="s">
        <v>8312</v>
      </c>
      <c r="R2989" t="s">
        <v>8329</v>
      </c>
      <c r="S2989" s="14">
        <f t="shared" si="278"/>
        <v>41179.32104166667</v>
      </c>
      <c r="T2989" s="14">
        <f t="shared" si="279"/>
        <v>41212.32104166667</v>
      </c>
      <c r="U2989">
        <f t="shared" si="280"/>
        <v>33</v>
      </c>
      <c r="V2989">
        <f t="shared" si="281"/>
        <v>2012</v>
      </c>
    </row>
    <row r="2990" spans="1:22" ht="60" x14ac:dyDescent="0.25">
      <c r="A2990">
        <v>232</v>
      </c>
      <c r="B2990" s="3" t="s">
        <v>234</v>
      </c>
      <c r="C2990" s="3" t="s">
        <v>4342</v>
      </c>
      <c r="D2990" s="6">
        <v>4000</v>
      </c>
      <c r="E2990" s="8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8266</v>
      </c>
      <c r="O2990">
        <f t="shared" si="276"/>
        <v>3</v>
      </c>
      <c r="P2990">
        <f t="shared" si="277"/>
        <v>15.71</v>
      </c>
      <c r="Q2990" t="s">
        <v>8318</v>
      </c>
      <c r="R2990" t="s">
        <v>8347</v>
      </c>
      <c r="S2990" s="14">
        <f t="shared" si="278"/>
        <v>42032.82576388889</v>
      </c>
      <c r="T2990" s="14">
        <f t="shared" si="279"/>
        <v>42062.82576388889</v>
      </c>
      <c r="U2990">
        <f t="shared" si="280"/>
        <v>30</v>
      </c>
      <c r="V2990">
        <f t="shared" si="281"/>
        <v>2015</v>
      </c>
    </row>
    <row r="2991" spans="1:22" ht="60" x14ac:dyDescent="0.25">
      <c r="A2991">
        <v>3947</v>
      </c>
      <c r="B2991" s="3" t="s">
        <v>3944</v>
      </c>
      <c r="C2991" s="3" t="s">
        <v>8055</v>
      </c>
      <c r="D2991" s="6">
        <v>3000</v>
      </c>
      <c r="E2991" s="8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8269</v>
      </c>
      <c r="O2991">
        <f t="shared" si="276"/>
        <v>3</v>
      </c>
      <c r="P2991">
        <f t="shared" si="277"/>
        <v>50.5</v>
      </c>
      <c r="Q2991" t="s">
        <v>8315</v>
      </c>
      <c r="R2991" t="s">
        <v>8316</v>
      </c>
      <c r="S2991" s="14">
        <f t="shared" si="278"/>
        <v>42615.142870370371</v>
      </c>
      <c r="T2991" s="14">
        <f t="shared" si="279"/>
        <v>42645.142870370371</v>
      </c>
      <c r="U2991">
        <f t="shared" si="280"/>
        <v>30</v>
      </c>
      <c r="V2991">
        <f t="shared" si="281"/>
        <v>2016</v>
      </c>
    </row>
    <row r="2992" spans="1:22" ht="45" x14ac:dyDescent="0.25">
      <c r="A2992">
        <v>1100</v>
      </c>
      <c r="B2992" s="3" t="s">
        <v>1101</v>
      </c>
      <c r="C2992" s="3" t="s">
        <v>5210</v>
      </c>
      <c r="D2992" s="6">
        <v>4000</v>
      </c>
      <c r="E2992" s="8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8280</v>
      </c>
      <c r="O2992">
        <f t="shared" si="276"/>
        <v>3</v>
      </c>
      <c r="P2992">
        <f t="shared" si="277"/>
        <v>10</v>
      </c>
      <c r="Q2992" t="s">
        <v>8310</v>
      </c>
      <c r="R2992" t="s">
        <v>8346</v>
      </c>
      <c r="S2992" s="14">
        <f t="shared" si="278"/>
        <v>42384.110775462963</v>
      </c>
      <c r="T2992" s="14">
        <f t="shared" si="279"/>
        <v>42414.110775462963</v>
      </c>
      <c r="U2992">
        <f t="shared" si="280"/>
        <v>30</v>
      </c>
      <c r="V2992">
        <f t="shared" si="281"/>
        <v>2016</v>
      </c>
    </row>
    <row r="2993" spans="1:22" ht="60" x14ac:dyDescent="0.25">
      <c r="A2993">
        <v>1565</v>
      </c>
      <c r="B2993" s="3" t="s">
        <v>1566</v>
      </c>
      <c r="C2993" s="3" t="s">
        <v>5675</v>
      </c>
      <c r="D2993" s="6">
        <v>4000</v>
      </c>
      <c r="E2993" s="8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8288</v>
      </c>
      <c r="O2993">
        <f t="shared" si="276"/>
        <v>3</v>
      </c>
      <c r="P2993">
        <f t="shared" si="277"/>
        <v>100</v>
      </c>
      <c r="Q2993" t="s">
        <v>8321</v>
      </c>
      <c r="R2993" t="s">
        <v>8353</v>
      </c>
      <c r="S2993" s="14">
        <f t="shared" si="278"/>
        <v>40672.729872685188</v>
      </c>
      <c r="T2993" s="14">
        <f t="shared" si="279"/>
        <v>40702.729872685188</v>
      </c>
      <c r="U2993">
        <f t="shared" si="280"/>
        <v>30</v>
      </c>
      <c r="V2993">
        <f t="shared" si="281"/>
        <v>2011</v>
      </c>
    </row>
    <row r="2994" spans="1:22" ht="45" x14ac:dyDescent="0.25">
      <c r="A2994">
        <v>4058</v>
      </c>
      <c r="B2994" s="3" t="s">
        <v>4054</v>
      </c>
      <c r="C2994" s="3" t="s">
        <v>8162</v>
      </c>
      <c r="D2994" s="6">
        <v>3750</v>
      </c>
      <c r="E2994" s="8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>
        <f t="shared" si="276"/>
        <v>3</v>
      </c>
      <c r="P2994">
        <f t="shared" si="277"/>
        <v>23.75</v>
      </c>
      <c r="Q2994" t="s">
        <v>8315</v>
      </c>
      <c r="R2994" t="s">
        <v>8316</v>
      </c>
      <c r="S2994" s="14">
        <f t="shared" si="278"/>
        <v>42446.060694444444</v>
      </c>
      <c r="T2994" s="14">
        <f t="shared" si="279"/>
        <v>42461.165972222225</v>
      </c>
      <c r="U2994">
        <f t="shared" si="280"/>
        <v>16</v>
      </c>
      <c r="V2994">
        <f t="shared" si="281"/>
        <v>2016</v>
      </c>
    </row>
    <row r="2995" spans="1:22" ht="45" x14ac:dyDescent="0.25">
      <c r="A2995">
        <v>4111</v>
      </c>
      <c r="B2995" s="3" t="s">
        <v>4107</v>
      </c>
      <c r="C2995" s="3" t="s">
        <v>8214</v>
      </c>
      <c r="D2995" s="6">
        <v>3000</v>
      </c>
      <c r="E2995" s="8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8269</v>
      </c>
      <c r="O2995">
        <f t="shared" si="276"/>
        <v>3</v>
      </c>
      <c r="P2995">
        <f t="shared" si="277"/>
        <v>15.67</v>
      </c>
      <c r="Q2995" t="s">
        <v>8315</v>
      </c>
      <c r="R2995" t="s">
        <v>8316</v>
      </c>
      <c r="S2995" s="14">
        <f t="shared" si="278"/>
        <v>42029.135879629626</v>
      </c>
      <c r="T2995" s="14">
        <f t="shared" si="279"/>
        <v>42059.135879629626</v>
      </c>
      <c r="U2995">
        <f t="shared" si="280"/>
        <v>30</v>
      </c>
      <c r="V2995">
        <f t="shared" si="281"/>
        <v>2015</v>
      </c>
    </row>
    <row r="2996" spans="1:22" ht="45" x14ac:dyDescent="0.25">
      <c r="A2996">
        <v>2322</v>
      </c>
      <c r="B2996" s="3" t="s">
        <v>2323</v>
      </c>
      <c r="C2996" s="3" t="s">
        <v>6432</v>
      </c>
      <c r="D2996" s="6">
        <v>2700</v>
      </c>
      <c r="E2996" s="8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8296</v>
      </c>
      <c r="O2996">
        <f t="shared" si="276"/>
        <v>3</v>
      </c>
      <c r="P2996">
        <f t="shared" si="277"/>
        <v>21.25</v>
      </c>
      <c r="Q2996" t="s">
        <v>8326</v>
      </c>
      <c r="R2996" t="s">
        <v>8327</v>
      </c>
      <c r="S2996" s="14">
        <f t="shared" si="278"/>
        <v>42804.895474537043</v>
      </c>
      <c r="T2996" s="14">
        <f t="shared" si="279"/>
        <v>42834.853807870371</v>
      </c>
      <c r="U2996">
        <f t="shared" si="280"/>
        <v>30</v>
      </c>
      <c r="V2996">
        <f t="shared" si="281"/>
        <v>2017</v>
      </c>
    </row>
    <row r="2997" spans="1:22" ht="60" x14ac:dyDescent="0.25">
      <c r="A2997">
        <v>448</v>
      </c>
      <c r="B2997" s="3" t="s">
        <v>449</v>
      </c>
      <c r="C2997" s="3" t="s">
        <v>4558</v>
      </c>
      <c r="D2997" s="6">
        <v>2500</v>
      </c>
      <c r="E2997" s="8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8268</v>
      </c>
      <c r="O2997">
        <f t="shared" si="276"/>
        <v>3</v>
      </c>
      <c r="P2997">
        <f t="shared" si="277"/>
        <v>20.5</v>
      </c>
      <c r="Q2997" t="s">
        <v>8318</v>
      </c>
      <c r="R2997" t="s">
        <v>8345</v>
      </c>
      <c r="S2997" s="14">
        <f t="shared" si="278"/>
        <v>41753.758043981477</v>
      </c>
      <c r="T2997" s="14">
        <f t="shared" si="279"/>
        <v>41773.758043981477</v>
      </c>
      <c r="U2997">
        <f t="shared" si="280"/>
        <v>20</v>
      </c>
      <c r="V2997">
        <f t="shared" si="281"/>
        <v>2014</v>
      </c>
    </row>
    <row r="2998" spans="1:22" ht="60" x14ac:dyDescent="0.25">
      <c r="A2998">
        <v>1065</v>
      </c>
      <c r="B2998" s="3" t="s">
        <v>1066</v>
      </c>
      <c r="C2998" s="3" t="s">
        <v>5175</v>
      </c>
      <c r="D2998" s="6">
        <v>3000</v>
      </c>
      <c r="E2998" s="8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8280</v>
      </c>
      <c r="O2998">
        <f t="shared" si="276"/>
        <v>3</v>
      </c>
      <c r="P2998">
        <f t="shared" si="277"/>
        <v>16.2</v>
      </c>
      <c r="Q2998" t="s">
        <v>8310</v>
      </c>
      <c r="R2998" t="s">
        <v>8346</v>
      </c>
      <c r="S2998" s="14">
        <f t="shared" si="278"/>
        <v>41661.381041666667</v>
      </c>
      <c r="T2998" s="14">
        <f t="shared" si="279"/>
        <v>41689.381041666667</v>
      </c>
      <c r="U2998">
        <f t="shared" si="280"/>
        <v>28</v>
      </c>
      <c r="V2998">
        <f t="shared" si="281"/>
        <v>2014</v>
      </c>
    </row>
    <row r="2999" spans="1:22" ht="60" x14ac:dyDescent="0.25">
      <c r="A2999">
        <v>2382</v>
      </c>
      <c r="B2999" s="3" t="s">
        <v>2383</v>
      </c>
      <c r="C2999" s="3" t="s">
        <v>6492</v>
      </c>
      <c r="D2999" s="6">
        <v>3000</v>
      </c>
      <c r="E2999" s="8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8270</v>
      </c>
      <c r="O2999">
        <f t="shared" si="276"/>
        <v>3</v>
      </c>
      <c r="P2999">
        <f t="shared" si="277"/>
        <v>37.5</v>
      </c>
      <c r="Q2999" t="s">
        <v>8308</v>
      </c>
      <c r="R2999" t="s">
        <v>8355</v>
      </c>
      <c r="S2999" s="14">
        <f t="shared" si="278"/>
        <v>42195.187534722223</v>
      </c>
      <c r="T2999" s="14">
        <f t="shared" si="279"/>
        <v>42220.187534722223</v>
      </c>
      <c r="U2999">
        <f t="shared" si="280"/>
        <v>25</v>
      </c>
      <c r="V2999">
        <f t="shared" si="281"/>
        <v>2015</v>
      </c>
    </row>
    <row r="3000" spans="1:22" ht="60" x14ac:dyDescent="0.25">
      <c r="A3000">
        <v>898</v>
      </c>
      <c r="B3000" s="3" t="s">
        <v>899</v>
      </c>
      <c r="C3000" s="3" t="s">
        <v>5008</v>
      </c>
      <c r="D3000" s="6">
        <v>2500</v>
      </c>
      <c r="E3000" s="8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8277</v>
      </c>
      <c r="O3000">
        <f t="shared" si="276"/>
        <v>3</v>
      </c>
      <c r="P3000">
        <f t="shared" si="277"/>
        <v>35</v>
      </c>
      <c r="Q3000" t="s">
        <v>8312</v>
      </c>
      <c r="R3000" t="s">
        <v>8329</v>
      </c>
      <c r="S3000" s="14">
        <f t="shared" si="278"/>
        <v>40878.758217592593</v>
      </c>
      <c r="T3000" s="14">
        <f t="shared" si="279"/>
        <v>40923.758217592593</v>
      </c>
      <c r="U3000">
        <f t="shared" si="280"/>
        <v>45</v>
      </c>
      <c r="V3000">
        <f t="shared" si="281"/>
        <v>2011</v>
      </c>
    </row>
    <row r="3001" spans="1:22" ht="60" x14ac:dyDescent="0.25">
      <c r="A3001">
        <v>549</v>
      </c>
      <c r="B3001" s="3" t="s">
        <v>550</v>
      </c>
      <c r="C3001" s="3" t="s">
        <v>4659</v>
      </c>
      <c r="D3001" s="6">
        <v>2500</v>
      </c>
      <c r="E3001" s="8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8270</v>
      </c>
      <c r="O3001">
        <f t="shared" si="276"/>
        <v>3</v>
      </c>
      <c r="P3001">
        <f t="shared" si="277"/>
        <v>8.5</v>
      </c>
      <c r="Q3001" t="s">
        <v>8308</v>
      </c>
      <c r="R3001" t="s">
        <v>8355</v>
      </c>
      <c r="S3001" s="14">
        <f t="shared" si="278"/>
        <v>42163.636828703704</v>
      </c>
      <c r="T3001" s="14">
        <f t="shared" si="279"/>
        <v>42193.636828703704</v>
      </c>
      <c r="U3001">
        <f t="shared" si="280"/>
        <v>30</v>
      </c>
      <c r="V3001">
        <f t="shared" si="281"/>
        <v>2015</v>
      </c>
    </row>
    <row r="3002" spans="1:22" ht="60" x14ac:dyDescent="0.25">
      <c r="A3002">
        <v>617</v>
      </c>
      <c r="B3002" s="3" t="s">
        <v>618</v>
      </c>
      <c r="C3002" s="3" t="s">
        <v>4727</v>
      </c>
      <c r="D3002" s="6">
        <v>2000</v>
      </c>
      <c r="E3002" s="8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8270</v>
      </c>
      <c r="O3002">
        <f t="shared" si="276"/>
        <v>3</v>
      </c>
      <c r="P3002">
        <f t="shared" si="277"/>
        <v>20</v>
      </c>
      <c r="Q3002" t="s">
        <v>8308</v>
      </c>
      <c r="R3002" t="s">
        <v>8355</v>
      </c>
      <c r="S3002" s="14">
        <f t="shared" si="278"/>
        <v>42087.343090277776</v>
      </c>
      <c r="T3002" s="14">
        <f t="shared" si="279"/>
        <v>42132.343090277776</v>
      </c>
      <c r="U3002">
        <f t="shared" si="280"/>
        <v>45</v>
      </c>
      <c r="V3002">
        <f t="shared" si="281"/>
        <v>2015</v>
      </c>
    </row>
    <row r="3003" spans="1:22" ht="60" x14ac:dyDescent="0.25">
      <c r="A3003">
        <v>184</v>
      </c>
      <c r="B3003" s="3" t="s">
        <v>186</v>
      </c>
      <c r="C3003" s="3" t="s">
        <v>4294</v>
      </c>
      <c r="D3003" s="6">
        <v>1500</v>
      </c>
      <c r="E3003" s="8">
        <v>51</v>
      </c>
      <c r="F3003" t="s">
        <v>8220</v>
      </c>
      <c r="G3003" t="s">
        <v>8228</v>
      </c>
      <c r="H3003" t="s">
        <v>8250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8266</v>
      </c>
      <c r="O3003">
        <f t="shared" si="276"/>
        <v>3</v>
      </c>
      <c r="P3003">
        <f t="shared" si="277"/>
        <v>25.5</v>
      </c>
      <c r="Q3003" t="s">
        <v>8318</v>
      </c>
      <c r="R3003" t="s">
        <v>8347</v>
      </c>
      <c r="S3003" s="14">
        <f t="shared" si="278"/>
        <v>41825.791226851856</v>
      </c>
      <c r="T3003" s="14">
        <f t="shared" si="279"/>
        <v>41883.165972222225</v>
      </c>
      <c r="U3003">
        <f t="shared" si="280"/>
        <v>58</v>
      </c>
      <c r="V3003">
        <f t="shared" si="281"/>
        <v>2014</v>
      </c>
    </row>
    <row r="3004" spans="1:22" ht="60" x14ac:dyDescent="0.25">
      <c r="A3004">
        <v>1985</v>
      </c>
      <c r="B3004" s="3" t="s">
        <v>1986</v>
      </c>
      <c r="C3004" s="3" t="s">
        <v>6095</v>
      </c>
      <c r="D3004" s="6">
        <v>1600</v>
      </c>
      <c r="E3004" s="8">
        <v>51</v>
      </c>
      <c r="F3004" t="s">
        <v>8220</v>
      </c>
      <c r="G3004" t="s">
        <v>8224</v>
      </c>
      <c r="H3004" t="s">
        <v>8246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8294</v>
      </c>
      <c r="O3004">
        <f t="shared" si="276"/>
        <v>3</v>
      </c>
      <c r="P3004">
        <f t="shared" si="277"/>
        <v>12.75</v>
      </c>
      <c r="Q3004" t="s">
        <v>8323</v>
      </c>
      <c r="R3004" t="s">
        <v>8352</v>
      </c>
      <c r="S3004" s="14">
        <f t="shared" si="278"/>
        <v>42555.698738425926</v>
      </c>
      <c r="T3004" s="14">
        <f t="shared" si="279"/>
        <v>42584.958333333328</v>
      </c>
      <c r="U3004">
        <f t="shared" si="280"/>
        <v>30</v>
      </c>
      <c r="V3004">
        <f t="shared" si="281"/>
        <v>2016</v>
      </c>
    </row>
    <row r="3005" spans="1:22" ht="45" x14ac:dyDescent="0.25">
      <c r="A3005">
        <v>514</v>
      </c>
      <c r="B3005" s="3" t="s">
        <v>515</v>
      </c>
      <c r="C3005" s="3" t="s">
        <v>4624</v>
      </c>
      <c r="D3005" s="6">
        <v>1500</v>
      </c>
      <c r="E3005" s="8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8268</v>
      </c>
      <c r="O3005">
        <f t="shared" si="276"/>
        <v>3</v>
      </c>
      <c r="P3005">
        <f t="shared" si="277"/>
        <v>16.670000000000002</v>
      </c>
      <c r="Q3005" t="s">
        <v>8318</v>
      </c>
      <c r="R3005" t="s">
        <v>8345</v>
      </c>
      <c r="S3005" s="14">
        <f t="shared" si="278"/>
        <v>41830.613969907405</v>
      </c>
      <c r="T3005" s="14">
        <f t="shared" si="279"/>
        <v>41860.613969907405</v>
      </c>
      <c r="U3005">
        <f t="shared" si="280"/>
        <v>30</v>
      </c>
      <c r="V3005">
        <f t="shared" si="281"/>
        <v>2014</v>
      </c>
    </row>
    <row r="3006" spans="1:22" ht="60" x14ac:dyDescent="0.25">
      <c r="A3006">
        <v>772</v>
      </c>
      <c r="B3006" s="3" t="s">
        <v>773</v>
      </c>
      <c r="C3006" s="3" t="s">
        <v>4882</v>
      </c>
      <c r="D3006" s="6">
        <v>1500</v>
      </c>
      <c r="E3006" s="8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8273</v>
      </c>
      <c r="O3006">
        <f t="shared" si="276"/>
        <v>3</v>
      </c>
      <c r="P3006">
        <f t="shared" si="277"/>
        <v>50</v>
      </c>
      <c r="Q3006" t="s">
        <v>8321</v>
      </c>
      <c r="R3006" t="s">
        <v>8343</v>
      </c>
      <c r="S3006" s="14">
        <f t="shared" si="278"/>
        <v>40068.056932870371</v>
      </c>
      <c r="T3006" s="14">
        <f t="shared" si="279"/>
        <v>40118.165972222225</v>
      </c>
      <c r="U3006">
        <f t="shared" si="280"/>
        <v>51</v>
      </c>
      <c r="V3006">
        <f t="shared" si="281"/>
        <v>2009</v>
      </c>
    </row>
    <row r="3007" spans="1:22" ht="45" x14ac:dyDescent="0.25">
      <c r="A3007">
        <v>3137</v>
      </c>
      <c r="B3007" s="3" t="s">
        <v>3137</v>
      </c>
      <c r="C3007" s="3" t="s">
        <v>7247</v>
      </c>
      <c r="D3007" s="6">
        <v>1500</v>
      </c>
      <c r="E3007" s="8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8269</v>
      </c>
      <c r="O3007">
        <f t="shared" si="276"/>
        <v>3</v>
      </c>
      <c r="P3007">
        <f t="shared" si="277"/>
        <v>50</v>
      </c>
      <c r="Q3007" t="s">
        <v>8315</v>
      </c>
      <c r="R3007" t="s">
        <v>8316</v>
      </c>
      <c r="S3007" s="14">
        <f t="shared" si="278"/>
        <v>42807.885057870371</v>
      </c>
      <c r="T3007" s="14">
        <f t="shared" si="279"/>
        <v>42858.8</v>
      </c>
      <c r="U3007">
        <f t="shared" si="280"/>
        <v>51</v>
      </c>
      <c r="V3007">
        <f t="shared" si="281"/>
        <v>2017</v>
      </c>
    </row>
    <row r="3008" spans="1:22" ht="60" x14ac:dyDescent="0.25">
      <c r="A3008">
        <v>3962</v>
      </c>
      <c r="B3008" s="3" t="s">
        <v>3959</v>
      </c>
      <c r="C3008" s="3" t="s">
        <v>8069</v>
      </c>
      <c r="D3008" s="6">
        <v>1400</v>
      </c>
      <c r="E3008" s="8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8269</v>
      </c>
      <c r="O3008">
        <f t="shared" si="276"/>
        <v>3</v>
      </c>
      <c r="P3008">
        <f t="shared" si="277"/>
        <v>15</v>
      </c>
      <c r="Q3008" t="s">
        <v>8315</v>
      </c>
      <c r="R3008" t="s">
        <v>8316</v>
      </c>
      <c r="S3008" s="14">
        <f t="shared" si="278"/>
        <v>42311.621458333335</v>
      </c>
      <c r="T3008" s="14">
        <f t="shared" si="279"/>
        <v>42336.621458333335</v>
      </c>
      <c r="U3008">
        <f t="shared" si="280"/>
        <v>25</v>
      </c>
      <c r="V3008">
        <f t="shared" si="281"/>
        <v>2015</v>
      </c>
    </row>
    <row r="3009" spans="1:22" ht="45" x14ac:dyDescent="0.25">
      <c r="A3009">
        <v>154</v>
      </c>
      <c r="B3009" s="3" t="s">
        <v>156</v>
      </c>
      <c r="C3009" s="3" t="s">
        <v>4264</v>
      </c>
      <c r="D3009" s="6">
        <v>1500</v>
      </c>
      <c r="E3009" s="8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8265</v>
      </c>
      <c r="O3009">
        <f t="shared" si="276"/>
        <v>3</v>
      </c>
      <c r="P3009">
        <f t="shared" si="277"/>
        <v>13.33</v>
      </c>
      <c r="Q3009" t="s">
        <v>8318</v>
      </c>
      <c r="R3009" t="s">
        <v>8338</v>
      </c>
      <c r="S3009" s="14">
        <f t="shared" si="278"/>
        <v>42115.547395833331</v>
      </c>
      <c r="T3009" s="14">
        <f t="shared" si="279"/>
        <v>42158.547395833331</v>
      </c>
      <c r="U3009">
        <f t="shared" si="280"/>
        <v>43</v>
      </c>
      <c r="V3009">
        <f t="shared" si="281"/>
        <v>2015</v>
      </c>
    </row>
    <row r="3010" spans="1:22" ht="45" x14ac:dyDescent="0.25">
      <c r="A3010">
        <v>3871</v>
      </c>
      <c r="B3010" s="3" t="s">
        <v>3868</v>
      </c>
      <c r="C3010" s="3" t="s">
        <v>7980</v>
      </c>
      <c r="D3010" s="6">
        <v>1500</v>
      </c>
      <c r="E3010" s="8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8303</v>
      </c>
      <c r="O3010">
        <f t="shared" ref="O3010:O3073" si="282">ROUND(E3010/D3010*100,0)</f>
        <v>3</v>
      </c>
      <c r="P3010">
        <f t="shared" si="277"/>
        <v>13.33</v>
      </c>
      <c r="Q3010" t="s">
        <v>8315</v>
      </c>
      <c r="R3010" t="s">
        <v>8336</v>
      </c>
      <c r="S3010" s="14">
        <f t="shared" si="278"/>
        <v>42763.780671296292</v>
      </c>
      <c r="T3010" s="14">
        <f t="shared" si="279"/>
        <v>42823.739004629635</v>
      </c>
      <c r="U3010">
        <f t="shared" si="280"/>
        <v>60</v>
      </c>
      <c r="V3010">
        <f t="shared" si="281"/>
        <v>2017</v>
      </c>
    </row>
    <row r="3011" spans="1:22" ht="45" x14ac:dyDescent="0.25">
      <c r="A3011">
        <v>4090</v>
      </c>
      <c r="B3011" s="3" t="s">
        <v>4086</v>
      </c>
      <c r="C3011" s="3" t="s">
        <v>8193</v>
      </c>
      <c r="D3011" s="6">
        <v>1000</v>
      </c>
      <c r="E3011" s="8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8269</v>
      </c>
      <c r="O3011">
        <f t="shared" si="282"/>
        <v>3</v>
      </c>
      <c r="P3011">
        <f t="shared" ref="P3011:P3074" si="283">IFERROR(ROUND(E3011/L3011,2),0)</f>
        <v>10.67</v>
      </c>
      <c r="Q3011" t="s">
        <v>8315</v>
      </c>
      <c r="R3011" t="s">
        <v>8316</v>
      </c>
      <c r="S3011" s="14">
        <f t="shared" ref="S3011:S3074" si="284">+(((J3011/60)/60)/24)+DATE(1970,1,1)</f>
        <v>42209.67288194444</v>
      </c>
      <c r="T3011" s="14">
        <f t="shared" ref="T3011:T3074" si="285">+(((I3011/60)/60)/24)+DATE(1970,1,1)</f>
        <v>42223.625</v>
      </c>
      <c r="U3011">
        <f t="shared" ref="U3011:U3074" si="286">CEILING(T3011-S3011,1)</f>
        <v>14</v>
      </c>
      <c r="V3011">
        <f t="shared" ref="V3011:V3074" si="287">YEAR(S3011)</f>
        <v>2015</v>
      </c>
    </row>
    <row r="3012" spans="1:22" ht="60" x14ac:dyDescent="0.25">
      <c r="A3012">
        <v>2949</v>
      </c>
      <c r="B3012" s="3" t="s">
        <v>2949</v>
      </c>
      <c r="C3012" s="3" t="s">
        <v>7059</v>
      </c>
      <c r="D3012" s="6">
        <v>1000</v>
      </c>
      <c r="E3012" s="8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8301</v>
      </c>
      <c r="O3012">
        <f t="shared" si="282"/>
        <v>3</v>
      </c>
      <c r="P3012">
        <f t="shared" si="283"/>
        <v>12.5</v>
      </c>
      <c r="Q3012" t="s">
        <v>8315</v>
      </c>
      <c r="R3012" t="s">
        <v>8328</v>
      </c>
      <c r="S3012" s="14">
        <f t="shared" si="284"/>
        <v>42297.823113425926</v>
      </c>
      <c r="T3012" s="14">
        <f t="shared" si="285"/>
        <v>42327.864780092597</v>
      </c>
      <c r="U3012">
        <f t="shared" si="286"/>
        <v>31</v>
      </c>
      <c r="V3012">
        <f t="shared" si="287"/>
        <v>2015</v>
      </c>
    </row>
    <row r="3013" spans="1:22" ht="75" x14ac:dyDescent="0.25">
      <c r="A3013">
        <v>3855</v>
      </c>
      <c r="B3013" s="3" t="s">
        <v>3852</v>
      </c>
      <c r="C3013" s="3" t="s">
        <v>7964</v>
      </c>
      <c r="D3013" s="6">
        <v>1000</v>
      </c>
      <c r="E3013" s="8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8269</v>
      </c>
      <c r="O3013">
        <f t="shared" si="282"/>
        <v>3</v>
      </c>
      <c r="P3013">
        <f t="shared" si="283"/>
        <v>25</v>
      </c>
      <c r="Q3013" t="s">
        <v>8315</v>
      </c>
      <c r="R3013" t="s">
        <v>8316</v>
      </c>
      <c r="S3013" s="14">
        <f t="shared" si="284"/>
        <v>42059.970729166671</v>
      </c>
      <c r="T3013" s="14">
        <f t="shared" si="285"/>
        <v>42089.929062499999</v>
      </c>
      <c r="U3013">
        <f t="shared" si="286"/>
        <v>30</v>
      </c>
      <c r="V3013">
        <f t="shared" si="287"/>
        <v>2015</v>
      </c>
    </row>
    <row r="3014" spans="1:22" ht="45" x14ac:dyDescent="0.25">
      <c r="A3014">
        <v>1810</v>
      </c>
      <c r="B3014" s="3" t="s">
        <v>1811</v>
      </c>
      <c r="C3014" s="3" t="s">
        <v>5920</v>
      </c>
      <c r="D3014" s="6">
        <v>450</v>
      </c>
      <c r="E3014" s="8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>
        <f t="shared" si="282"/>
        <v>3</v>
      </c>
      <c r="P3014">
        <f t="shared" si="283"/>
        <v>7.5</v>
      </c>
      <c r="Q3014" t="s">
        <v>8323</v>
      </c>
      <c r="R3014" t="s">
        <v>8324</v>
      </c>
      <c r="S3014" s="14">
        <f t="shared" si="284"/>
        <v>41860.91002314815</v>
      </c>
      <c r="T3014" s="14">
        <f t="shared" si="285"/>
        <v>41872.91002314815</v>
      </c>
      <c r="U3014">
        <f t="shared" si="286"/>
        <v>12</v>
      </c>
      <c r="V3014">
        <f t="shared" si="287"/>
        <v>2014</v>
      </c>
    </row>
    <row r="3015" spans="1:22" ht="30" x14ac:dyDescent="0.25">
      <c r="A3015">
        <v>1420</v>
      </c>
      <c r="B3015" s="3" t="s">
        <v>1421</v>
      </c>
      <c r="C3015" s="3" t="s">
        <v>5530</v>
      </c>
      <c r="D3015" s="6">
        <v>110</v>
      </c>
      <c r="E3015" s="8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>
        <f t="shared" si="282"/>
        <v>3</v>
      </c>
      <c r="P3015">
        <f t="shared" si="283"/>
        <v>1</v>
      </c>
      <c r="Q3015" t="s">
        <v>8321</v>
      </c>
      <c r="R3015" t="s">
        <v>8356</v>
      </c>
      <c r="S3015" s="14">
        <f t="shared" si="284"/>
        <v>42524.667662037042</v>
      </c>
      <c r="T3015" s="14">
        <f t="shared" si="285"/>
        <v>42549.667662037042</v>
      </c>
      <c r="U3015">
        <f t="shared" si="286"/>
        <v>25</v>
      </c>
      <c r="V3015">
        <f t="shared" si="287"/>
        <v>2016</v>
      </c>
    </row>
    <row r="3016" spans="1:22" ht="45" x14ac:dyDescent="0.25">
      <c r="A3016">
        <v>1000</v>
      </c>
      <c r="B3016" s="3" t="s">
        <v>1001</v>
      </c>
      <c r="C3016" s="3" t="s">
        <v>5110</v>
      </c>
      <c r="D3016" s="6">
        <v>894700</v>
      </c>
      <c r="E3016" s="8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>
        <f t="shared" si="282"/>
        <v>2</v>
      </c>
      <c r="P3016">
        <f t="shared" si="283"/>
        <v>3304</v>
      </c>
      <c r="Q3016" t="s">
        <v>8308</v>
      </c>
      <c r="R3016" t="s">
        <v>8314</v>
      </c>
      <c r="S3016" s="14">
        <f t="shared" si="284"/>
        <v>42749.059722222228</v>
      </c>
      <c r="T3016" s="14">
        <f t="shared" si="285"/>
        <v>42809.018055555556</v>
      </c>
      <c r="U3016">
        <f t="shared" si="286"/>
        <v>60</v>
      </c>
      <c r="V3016">
        <f t="shared" si="287"/>
        <v>2017</v>
      </c>
    </row>
    <row r="3017" spans="1:22" ht="60" x14ac:dyDescent="0.25">
      <c r="A3017">
        <v>2651</v>
      </c>
      <c r="B3017" s="3" t="s">
        <v>2651</v>
      </c>
      <c r="C3017" s="3" t="s">
        <v>6761</v>
      </c>
      <c r="D3017" s="6">
        <v>280000</v>
      </c>
      <c r="E3017" s="8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8299</v>
      </c>
      <c r="O3017">
        <f t="shared" si="282"/>
        <v>2</v>
      </c>
      <c r="P3017">
        <f t="shared" si="283"/>
        <v>307.82</v>
      </c>
      <c r="Q3017" t="s">
        <v>8308</v>
      </c>
      <c r="R3017" t="s">
        <v>8317</v>
      </c>
      <c r="S3017" s="14">
        <f t="shared" si="284"/>
        <v>42327.805659722217</v>
      </c>
      <c r="T3017" s="14">
        <f t="shared" si="285"/>
        <v>42355.805659722217</v>
      </c>
      <c r="U3017">
        <f t="shared" si="286"/>
        <v>28</v>
      </c>
      <c r="V3017">
        <f t="shared" si="287"/>
        <v>2015</v>
      </c>
    </row>
    <row r="3018" spans="1:22" ht="30" x14ac:dyDescent="0.25">
      <c r="A3018">
        <v>476</v>
      </c>
      <c r="B3018" s="3" t="s">
        <v>477</v>
      </c>
      <c r="C3018" s="3" t="s">
        <v>4586</v>
      </c>
      <c r="D3018" s="6">
        <v>220000</v>
      </c>
      <c r="E3018" s="8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8268</v>
      </c>
      <c r="O3018">
        <f t="shared" si="282"/>
        <v>2</v>
      </c>
      <c r="P3018">
        <f t="shared" si="283"/>
        <v>39.57</v>
      </c>
      <c r="Q3018" t="s">
        <v>8318</v>
      </c>
      <c r="R3018" t="s">
        <v>8345</v>
      </c>
      <c r="S3018" s="14">
        <f t="shared" si="284"/>
        <v>41757.975011574075</v>
      </c>
      <c r="T3018" s="14">
        <f t="shared" si="285"/>
        <v>41793.165972222225</v>
      </c>
      <c r="U3018">
        <f t="shared" si="286"/>
        <v>36</v>
      </c>
      <c r="V3018">
        <f t="shared" si="287"/>
        <v>2014</v>
      </c>
    </row>
    <row r="3019" spans="1:22" ht="60" x14ac:dyDescent="0.25">
      <c r="A3019">
        <v>994</v>
      </c>
      <c r="B3019" s="3" t="s">
        <v>995</v>
      </c>
      <c r="C3019" s="3" t="s">
        <v>5104</v>
      </c>
      <c r="D3019" s="6">
        <v>200000</v>
      </c>
      <c r="E3019" s="8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8271</v>
      </c>
      <c r="O3019">
        <f t="shared" si="282"/>
        <v>2</v>
      </c>
      <c r="P3019">
        <f t="shared" si="283"/>
        <v>424.45</v>
      </c>
      <c r="Q3019" t="s">
        <v>8308</v>
      </c>
      <c r="R3019" t="s">
        <v>8314</v>
      </c>
      <c r="S3019" s="14">
        <f t="shared" si="284"/>
        <v>41921.263078703705</v>
      </c>
      <c r="T3019" s="14">
        <f t="shared" si="285"/>
        <v>41973.957638888889</v>
      </c>
      <c r="U3019">
        <f t="shared" si="286"/>
        <v>53</v>
      </c>
      <c r="V3019">
        <f t="shared" si="287"/>
        <v>2014</v>
      </c>
    </row>
    <row r="3020" spans="1:22" ht="60" x14ac:dyDescent="0.25">
      <c r="A3020">
        <v>976</v>
      </c>
      <c r="B3020" s="3" t="s">
        <v>977</v>
      </c>
      <c r="C3020" s="3" t="s">
        <v>5086</v>
      </c>
      <c r="D3020" s="6">
        <v>150000</v>
      </c>
      <c r="E3020" s="8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8271</v>
      </c>
      <c r="O3020">
        <f t="shared" si="282"/>
        <v>2</v>
      </c>
      <c r="P3020">
        <f t="shared" si="283"/>
        <v>160.5</v>
      </c>
      <c r="Q3020" t="s">
        <v>8308</v>
      </c>
      <c r="R3020" t="s">
        <v>8314</v>
      </c>
      <c r="S3020" s="14">
        <f t="shared" si="284"/>
        <v>42185.058993055558</v>
      </c>
      <c r="T3020" s="14">
        <f t="shared" si="285"/>
        <v>42230.058993055558</v>
      </c>
      <c r="U3020">
        <f t="shared" si="286"/>
        <v>45</v>
      </c>
      <c r="V3020">
        <f t="shared" si="287"/>
        <v>2015</v>
      </c>
    </row>
    <row r="3021" spans="1:22" ht="45" x14ac:dyDescent="0.25">
      <c r="A3021">
        <v>945</v>
      </c>
      <c r="B3021" s="3" t="s">
        <v>946</v>
      </c>
      <c r="C3021" s="3" t="s">
        <v>5055</v>
      </c>
      <c r="D3021" s="6">
        <v>100000</v>
      </c>
      <c r="E3021" s="8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8271</v>
      </c>
      <c r="O3021">
        <f t="shared" si="282"/>
        <v>2</v>
      </c>
      <c r="P3021">
        <f t="shared" si="283"/>
        <v>155.25</v>
      </c>
      <c r="Q3021" t="s">
        <v>8308</v>
      </c>
      <c r="R3021" t="s">
        <v>8314</v>
      </c>
      <c r="S3021" s="14">
        <f t="shared" si="284"/>
        <v>42732.872986111113</v>
      </c>
      <c r="T3021" s="14">
        <f t="shared" si="285"/>
        <v>42784.999305555553</v>
      </c>
      <c r="U3021">
        <f t="shared" si="286"/>
        <v>53</v>
      </c>
      <c r="V3021">
        <f t="shared" si="287"/>
        <v>2016</v>
      </c>
    </row>
    <row r="3022" spans="1:22" ht="60" x14ac:dyDescent="0.25">
      <c r="A3022">
        <v>2132</v>
      </c>
      <c r="B3022" s="3" t="s">
        <v>2133</v>
      </c>
      <c r="C3022" s="3" t="s">
        <v>6242</v>
      </c>
      <c r="D3022" s="6">
        <v>100000</v>
      </c>
      <c r="E3022" s="8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8280</v>
      </c>
      <c r="O3022">
        <f t="shared" si="282"/>
        <v>2</v>
      </c>
      <c r="P3022">
        <f t="shared" si="283"/>
        <v>21.34</v>
      </c>
      <c r="Q3022" t="s">
        <v>8310</v>
      </c>
      <c r="R3022" t="s">
        <v>8346</v>
      </c>
      <c r="S3022" s="14">
        <f t="shared" si="284"/>
        <v>41643.487175925926</v>
      </c>
      <c r="T3022" s="14">
        <f t="shared" si="285"/>
        <v>41673.487175925926</v>
      </c>
      <c r="U3022">
        <f t="shared" si="286"/>
        <v>30</v>
      </c>
      <c r="V3022">
        <f t="shared" si="287"/>
        <v>2014</v>
      </c>
    </row>
    <row r="3023" spans="1:22" ht="45" x14ac:dyDescent="0.25">
      <c r="A3023">
        <v>2644</v>
      </c>
      <c r="B3023" s="3" t="s">
        <v>2644</v>
      </c>
      <c r="C3023" s="3" t="s">
        <v>6754</v>
      </c>
      <c r="D3023" s="6">
        <v>100000</v>
      </c>
      <c r="E3023" s="8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8299</v>
      </c>
      <c r="O3023">
        <f t="shared" si="282"/>
        <v>2</v>
      </c>
      <c r="P3023">
        <f t="shared" si="283"/>
        <v>39.479999999999997</v>
      </c>
      <c r="Q3023" t="s">
        <v>8308</v>
      </c>
      <c r="R3023" t="s">
        <v>8317</v>
      </c>
      <c r="S3023" s="14">
        <f t="shared" si="284"/>
        <v>42774.792071759264</v>
      </c>
      <c r="T3023" s="14">
        <f t="shared" si="285"/>
        <v>42804.792071759264</v>
      </c>
      <c r="U3023">
        <f t="shared" si="286"/>
        <v>30</v>
      </c>
      <c r="V3023">
        <f t="shared" si="287"/>
        <v>2017</v>
      </c>
    </row>
    <row r="3024" spans="1:22" ht="30" x14ac:dyDescent="0.25">
      <c r="A3024">
        <v>128</v>
      </c>
      <c r="B3024" s="3" t="s">
        <v>130</v>
      </c>
      <c r="C3024" s="3" t="s">
        <v>4239</v>
      </c>
      <c r="D3024" s="6">
        <v>100000</v>
      </c>
      <c r="E3024" s="8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8265</v>
      </c>
      <c r="O3024">
        <f t="shared" si="282"/>
        <v>2</v>
      </c>
      <c r="P3024">
        <f t="shared" si="283"/>
        <v>311.17</v>
      </c>
      <c r="Q3024" t="s">
        <v>8318</v>
      </c>
      <c r="R3024" t="s">
        <v>8338</v>
      </c>
      <c r="S3024" s="14">
        <f t="shared" si="284"/>
        <v>42628.22792824074</v>
      </c>
      <c r="T3024" s="14">
        <f t="shared" si="285"/>
        <v>42663.22792824074</v>
      </c>
      <c r="U3024">
        <f t="shared" si="286"/>
        <v>35</v>
      </c>
      <c r="V3024">
        <f t="shared" si="287"/>
        <v>2016</v>
      </c>
    </row>
    <row r="3025" spans="1:22" ht="60" x14ac:dyDescent="0.25">
      <c r="A3025">
        <v>1328</v>
      </c>
      <c r="B3025" s="3" t="s">
        <v>1329</v>
      </c>
      <c r="C3025" s="3" t="s">
        <v>5438</v>
      </c>
      <c r="D3025" s="6">
        <v>75000</v>
      </c>
      <c r="E3025" s="8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8271</v>
      </c>
      <c r="O3025">
        <f t="shared" si="282"/>
        <v>2</v>
      </c>
      <c r="P3025">
        <f t="shared" si="283"/>
        <v>116.53</v>
      </c>
      <c r="Q3025" t="s">
        <v>8308</v>
      </c>
      <c r="R3025" t="s">
        <v>8314</v>
      </c>
      <c r="S3025" s="14">
        <f t="shared" si="284"/>
        <v>42612.642754629633</v>
      </c>
      <c r="T3025" s="14">
        <f t="shared" si="285"/>
        <v>42657.642754629633</v>
      </c>
      <c r="U3025">
        <f t="shared" si="286"/>
        <v>45</v>
      </c>
      <c r="V3025">
        <f t="shared" si="287"/>
        <v>2016</v>
      </c>
    </row>
    <row r="3026" spans="1:22" ht="45" x14ac:dyDescent="0.25">
      <c r="A3026">
        <v>2381</v>
      </c>
      <c r="B3026" s="3" t="s">
        <v>2382</v>
      </c>
      <c r="C3026" s="3" t="s">
        <v>6491</v>
      </c>
      <c r="D3026" s="6">
        <v>86350</v>
      </c>
      <c r="E3026" s="8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8270</v>
      </c>
      <c r="O3026">
        <f t="shared" si="282"/>
        <v>2</v>
      </c>
      <c r="P3026">
        <f t="shared" si="283"/>
        <v>224.43</v>
      </c>
      <c r="Q3026" t="s">
        <v>8308</v>
      </c>
      <c r="R3026" t="s">
        <v>8355</v>
      </c>
      <c r="S3026" s="14">
        <f t="shared" si="284"/>
        <v>42074.935740740737</v>
      </c>
      <c r="T3026" s="14">
        <f t="shared" si="285"/>
        <v>42104.935740740737</v>
      </c>
      <c r="U3026">
        <f t="shared" si="286"/>
        <v>30</v>
      </c>
      <c r="V3026">
        <f t="shared" si="287"/>
        <v>2015</v>
      </c>
    </row>
    <row r="3027" spans="1:22" ht="45" x14ac:dyDescent="0.25">
      <c r="A3027">
        <v>463</v>
      </c>
      <c r="B3027" s="3" t="s">
        <v>464</v>
      </c>
      <c r="C3027" s="3" t="s">
        <v>4573</v>
      </c>
      <c r="D3027" s="6">
        <v>55000</v>
      </c>
      <c r="E3027" s="8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8268</v>
      </c>
      <c r="O3027">
        <f t="shared" si="282"/>
        <v>2</v>
      </c>
      <c r="P3027">
        <f t="shared" si="283"/>
        <v>113.64</v>
      </c>
      <c r="Q3027" t="s">
        <v>8318</v>
      </c>
      <c r="R3027" t="s">
        <v>8345</v>
      </c>
      <c r="S3027" s="14">
        <f t="shared" si="284"/>
        <v>40750.710104166668</v>
      </c>
      <c r="T3027" s="14">
        <f t="shared" si="285"/>
        <v>40810.710104166668</v>
      </c>
      <c r="U3027">
        <f t="shared" si="286"/>
        <v>60</v>
      </c>
      <c r="V3027">
        <f t="shared" si="287"/>
        <v>2011</v>
      </c>
    </row>
    <row r="3028" spans="1:22" ht="45" x14ac:dyDescent="0.25">
      <c r="A3028">
        <v>2587</v>
      </c>
      <c r="B3028" s="3" t="s">
        <v>2587</v>
      </c>
      <c r="C3028" s="3" t="s">
        <v>6697</v>
      </c>
      <c r="D3028" s="6">
        <v>50000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8282</v>
      </c>
      <c r="O3028">
        <f t="shared" si="282"/>
        <v>2</v>
      </c>
      <c r="P3028">
        <f t="shared" si="283"/>
        <v>202.83</v>
      </c>
      <c r="Q3028" t="s">
        <v>8326</v>
      </c>
      <c r="R3028" t="s">
        <v>8354</v>
      </c>
      <c r="S3028" s="14">
        <f t="shared" si="284"/>
        <v>42338.675381944442</v>
      </c>
      <c r="T3028" s="14">
        <f t="shared" si="285"/>
        <v>42368.675381944442</v>
      </c>
      <c r="U3028">
        <f t="shared" si="286"/>
        <v>30</v>
      </c>
      <c r="V3028">
        <f t="shared" si="287"/>
        <v>2015</v>
      </c>
    </row>
    <row r="3029" spans="1:22" ht="60" x14ac:dyDescent="0.25">
      <c r="A3029">
        <v>941</v>
      </c>
      <c r="B3029" s="3" t="s">
        <v>942</v>
      </c>
      <c r="C3029" s="3" t="s">
        <v>5051</v>
      </c>
      <c r="D3029" s="6">
        <v>50000</v>
      </c>
      <c r="E3029" s="8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8271</v>
      </c>
      <c r="O3029">
        <f t="shared" si="282"/>
        <v>2</v>
      </c>
      <c r="P3029">
        <f t="shared" si="283"/>
        <v>37.450000000000003</v>
      </c>
      <c r="Q3029" t="s">
        <v>8308</v>
      </c>
      <c r="R3029" t="s">
        <v>8314</v>
      </c>
      <c r="S3029" s="14">
        <f t="shared" si="284"/>
        <v>42746.096585648149</v>
      </c>
      <c r="T3029" s="14">
        <f t="shared" si="285"/>
        <v>42776.096585648149</v>
      </c>
      <c r="U3029">
        <f t="shared" si="286"/>
        <v>30</v>
      </c>
      <c r="V3029">
        <f t="shared" si="287"/>
        <v>2017</v>
      </c>
    </row>
    <row r="3030" spans="1:22" ht="60" x14ac:dyDescent="0.25">
      <c r="A3030">
        <v>2951</v>
      </c>
      <c r="B3030" s="3" t="s">
        <v>2951</v>
      </c>
      <c r="C3030" s="3" t="s">
        <v>7061</v>
      </c>
      <c r="D3030" s="6">
        <v>50000</v>
      </c>
      <c r="E3030" s="8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8301</v>
      </c>
      <c r="O3030">
        <f t="shared" si="282"/>
        <v>2</v>
      </c>
      <c r="P3030">
        <f t="shared" si="283"/>
        <v>18.899999999999999</v>
      </c>
      <c r="Q3030" t="s">
        <v>8315</v>
      </c>
      <c r="R3030" t="s">
        <v>8328</v>
      </c>
      <c r="S3030" s="14">
        <f t="shared" si="284"/>
        <v>41872.802928240737</v>
      </c>
      <c r="T3030" s="14">
        <f t="shared" si="285"/>
        <v>41917.802928240737</v>
      </c>
      <c r="U3030">
        <f t="shared" si="286"/>
        <v>45</v>
      </c>
      <c r="V3030">
        <f t="shared" si="287"/>
        <v>2014</v>
      </c>
    </row>
    <row r="3031" spans="1:22" x14ac:dyDescent="0.25">
      <c r="A3031">
        <v>1590</v>
      </c>
      <c r="B3031" s="3" t="s">
        <v>1591</v>
      </c>
      <c r="C3031" s="3" t="s">
        <v>5700</v>
      </c>
      <c r="D3031" s="6">
        <v>60000</v>
      </c>
      <c r="E3031" s="8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8289</v>
      </c>
      <c r="O3031">
        <f t="shared" si="282"/>
        <v>2</v>
      </c>
      <c r="P3031">
        <f t="shared" si="283"/>
        <v>510</v>
      </c>
      <c r="Q3031" t="s">
        <v>8323</v>
      </c>
      <c r="R3031" t="s">
        <v>8341</v>
      </c>
      <c r="S3031" s="14">
        <f t="shared" si="284"/>
        <v>42240.857222222221</v>
      </c>
      <c r="T3031" s="14">
        <f t="shared" si="285"/>
        <v>42270.857222222221</v>
      </c>
      <c r="U3031">
        <f t="shared" si="286"/>
        <v>30</v>
      </c>
      <c r="V3031">
        <f t="shared" si="287"/>
        <v>2015</v>
      </c>
    </row>
    <row r="3032" spans="1:22" ht="45" x14ac:dyDescent="0.25">
      <c r="A3032">
        <v>1778</v>
      </c>
      <c r="B3032" s="3" t="s">
        <v>1779</v>
      </c>
      <c r="C3032" s="3" t="s">
        <v>5888</v>
      </c>
      <c r="D3032" s="6">
        <v>50000</v>
      </c>
      <c r="E3032" s="8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8283</v>
      </c>
      <c r="O3032">
        <f t="shared" si="282"/>
        <v>2</v>
      </c>
      <c r="P3032">
        <f t="shared" si="283"/>
        <v>66.33</v>
      </c>
      <c r="Q3032" t="s">
        <v>8323</v>
      </c>
      <c r="R3032" t="s">
        <v>8324</v>
      </c>
      <c r="S3032" s="14">
        <f t="shared" si="284"/>
        <v>42045.86336805555</v>
      </c>
      <c r="T3032" s="14">
        <f t="shared" si="285"/>
        <v>42090.821701388893</v>
      </c>
      <c r="U3032">
        <f t="shared" si="286"/>
        <v>45</v>
      </c>
      <c r="V3032">
        <f t="shared" si="287"/>
        <v>2015</v>
      </c>
    </row>
    <row r="3033" spans="1:22" ht="45" x14ac:dyDescent="0.25">
      <c r="A3033">
        <v>1167</v>
      </c>
      <c r="B3033" s="3" t="s">
        <v>1168</v>
      </c>
      <c r="C3033" s="3" t="s">
        <v>5277</v>
      </c>
      <c r="D3033" s="6">
        <v>60000</v>
      </c>
      <c r="E3033" s="8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8282</v>
      </c>
      <c r="O3033">
        <f t="shared" si="282"/>
        <v>2</v>
      </c>
      <c r="P3033">
        <f t="shared" si="283"/>
        <v>61.19</v>
      </c>
      <c r="Q3033" t="s">
        <v>8326</v>
      </c>
      <c r="R3033" t="s">
        <v>8354</v>
      </c>
      <c r="S3033" s="14">
        <f t="shared" si="284"/>
        <v>41863.734895833331</v>
      </c>
      <c r="T3033" s="14">
        <f t="shared" si="285"/>
        <v>41894.734895833331</v>
      </c>
      <c r="U3033">
        <f t="shared" si="286"/>
        <v>31</v>
      </c>
      <c r="V3033">
        <f t="shared" si="287"/>
        <v>2014</v>
      </c>
    </row>
    <row r="3034" spans="1:22" ht="60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282"/>
        <v>2</v>
      </c>
      <c r="P3034">
        <f t="shared" si="283"/>
        <v>50.65</v>
      </c>
      <c r="Q3034" t="s">
        <v>8308</v>
      </c>
      <c r="R3034" t="s">
        <v>8314</v>
      </c>
      <c r="S3034" s="14">
        <f t="shared" si="284"/>
        <v>42060.913877314815</v>
      </c>
      <c r="T3034" s="14">
        <f t="shared" si="285"/>
        <v>42120.872210648144</v>
      </c>
      <c r="U3034">
        <f t="shared" si="286"/>
        <v>60</v>
      </c>
      <c r="V3034">
        <f t="shared" si="287"/>
        <v>2015</v>
      </c>
    </row>
    <row r="3035" spans="1:22" ht="60" x14ac:dyDescent="0.25">
      <c r="A3035">
        <v>3845</v>
      </c>
      <c r="B3035" s="3" t="s">
        <v>3842</v>
      </c>
      <c r="C3035" s="3" t="s">
        <v>7954</v>
      </c>
      <c r="D3035" s="6">
        <v>40000</v>
      </c>
      <c r="E3035" s="8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8269</v>
      </c>
      <c r="O3035">
        <f t="shared" si="282"/>
        <v>2</v>
      </c>
      <c r="P3035">
        <f t="shared" si="283"/>
        <v>70.17</v>
      </c>
      <c r="Q3035" t="s">
        <v>8315</v>
      </c>
      <c r="R3035" t="s">
        <v>8316</v>
      </c>
      <c r="S3035" s="14">
        <f t="shared" si="284"/>
        <v>42248.627013888887</v>
      </c>
      <c r="T3035" s="14">
        <f t="shared" si="285"/>
        <v>42278.627013888887</v>
      </c>
      <c r="U3035">
        <f t="shared" si="286"/>
        <v>30</v>
      </c>
      <c r="V3035">
        <f t="shared" si="287"/>
        <v>2015</v>
      </c>
    </row>
    <row r="3036" spans="1:22" ht="60" x14ac:dyDescent="0.25">
      <c r="A3036">
        <v>3085</v>
      </c>
      <c r="B3036" s="3" t="s">
        <v>3085</v>
      </c>
      <c r="C3036" s="3" t="s">
        <v>7195</v>
      </c>
      <c r="D3036" s="6">
        <v>25000</v>
      </c>
      <c r="E3036" s="8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8301</v>
      </c>
      <c r="O3036">
        <f t="shared" si="282"/>
        <v>2</v>
      </c>
      <c r="P3036">
        <f t="shared" si="283"/>
        <v>67.78</v>
      </c>
      <c r="Q3036" t="s">
        <v>8315</v>
      </c>
      <c r="R3036" t="s">
        <v>8328</v>
      </c>
      <c r="S3036" s="14">
        <f t="shared" si="284"/>
        <v>42246.883784722217</v>
      </c>
      <c r="T3036" s="14">
        <f t="shared" si="285"/>
        <v>42276.883784722217</v>
      </c>
      <c r="U3036">
        <f t="shared" si="286"/>
        <v>30</v>
      </c>
      <c r="V3036">
        <f t="shared" si="287"/>
        <v>2015</v>
      </c>
    </row>
    <row r="3037" spans="1:22" ht="45" x14ac:dyDescent="0.25">
      <c r="A3037">
        <v>2144</v>
      </c>
      <c r="B3037" s="3" t="s">
        <v>2145</v>
      </c>
      <c r="C3037" s="3" t="s">
        <v>6254</v>
      </c>
      <c r="D3037" s="6">
        <v>35500</v>
      </c>
      <c r="E3037" s="8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8280</v>
      </c>
      <c r="O3037">
        <f t="shared" si="282"/>
        <v>2</v>
      </c>
      <c r="P3037">
        <f t="shared" si="283"/>
        <v>25.29</v>
      </c>
      <c r="Q3037" t="s">
        <v>8310</v>
      </c>
      <c r="R3037" t="s">
        <v>8346</v>
      </c>
      <c r="S3037" s="14">
        <f t="shared" si="284"/>
        <v>41499.546759259261</v>
      </c>
      <c r="T3037" s="14">
        <f t="shared" si="285"/>
        <v>41531.546759259261</v>
      </c>
      <c r="U3037">
        <f t="shared" si="286"/>
        <v>32</v>
      </c>
      <c r="V3037">
        <f t="shared" si="287"/>
        <v>2013</v>
      </c>
    </row>
    <row r="3038" spans="1:22" ht="60" x14ac:dyDescent="0.25">
      <c r="A3038">
        <v>1127</v>
      </c>
      <c r="B3038" s="3" t="s">
        <v>1128</v>
      </c>
      <c r="C3038" s="3" t="s">
        <v>5237</v>
      </c>
      <c r="D3038" s="6">
        <v>35000</v>
      </c>
      <c r="E3038" s="8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8281</v>
      </c>
      <c r="O3038">
        <f t="shared" si="282"/>
        <v>2</v>
      </c>
      <c r="P3038">
        <f t="shared" si="283"/>
        <v>25.43</v>
      </c>
      <c r="Q3038" t="s">
        <v>8310</v>
      </c>
      <c r="R3038" t="s">
        <v>8342</v>
      </c>
      <c r="S3038" s="14">
        <f t="shared" si="284"/>
        <v>41926.854166666664</v>
      </c>
      <c r="T3038" s="14">
        <f t="shared" si="285"/>
        <v>41957.895833333328</v>
      </c>
      <c r="U3038">
        <f t="shared" si="286"/>
        <v>32</v>
      </c>
      <c r="V3038">
        <f t="shared" si="287"/>
        <v>2014</v>
      </c>
    </row>
    <row r="3039" spans="1:22" ht="45" x14ac:dyDescent="0.25">
      <c r="A3039">
        <v>1816</v>
      </c>
      <c r="B3039" s="3" t="s">
        <v>1817</v>
      </c>
      <c r="C3039" s="3" t="s">
        <v>5926</v>
      </c>
      <c r="D3039" s="6">
        <v>25000</v>
      </c>
      <c r="E3039" s="8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8283</v>
      </c>
      <c r="O3039">
        <f t="shared" si="282"/>
        <v>2</v>
      </c>
      <c r="P3039">
        <f t="shared" si="283"/>
        <v>84.83</v>
      </c>
      <c r="Q3039" t="s">
        <v>8323</v>
      </c>
      <c r="R3039" t="s">
        <v>8324</v>
      </c>
      <c r="S3039" s="14">
        <f t="shared" si="284"/>
        <v>42548.876192129625</v>
      </c>
      <c r="T3039" s="14">
        <f t="shared" si="285"/>
        <v>42576.791666666672</v>
      </c>
      <c r="U3039">
        <f t="shared" si="286"/>
        <v>28</v>
      </c>
      <c r="V3039">
        <f t="shared" si="287"/>
        <v>2016</v>
      </c>
    </row>
    <row r="3040" spans="1:22" ht="60" x14ac:dyDescent="0.25">
      <c r="A3040">
        <v>4062</v>
      </c>
      <c r="B3040" s="3" t="s">
        <v>4058</v>
      </c>
      <c r="C3040" s="3" t="s">
        <v>8166</v>
      </c>
      <c r="D3040" s="6">
        <v>20000</v>
      </c>
      <c r="E3040" s="8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8269</v>
      </c>
      <c r="O3040">
        <f t="shared" si="282"/>
        <v>2</v>
      </c>
      <c r="P3040">
        <f t="shared" si="283"/>
        <v>163.33000000000001</v>
      </c>
      <c r="Q3040" t="s">
        <v>8315</v>
      </c>
      <c r="R3040" t="s">
        <v>8316</v>
      </c>
      <c r="S3040" s="14">
        <f t="shared" si="284"/>
        <v>42523.739212962959</v>
      </c>
      <c r="T3040" s="14">
        <f t="shared" si="285"/>
        <v>42553.739212962959</v>
      </c>
      <c r="U3040">
        <f t="shared" si="286"/>
        <v>30</v>
      </c>
      <c r="V3040">
        <f t="shared" si="287"/>
        <v>2016</v>
      </c>
    </row>
    <row r="3041" spans="1:22" ht="60" x14ac:dyDescent="0.25">
      <c r="A3041">
        <v>1325</v>
      </c>
      <c r="B3041" s="3" t="s">
        <v>1326</v>
      </c>
      <c r="C3041" s="3" t="s">
        <v>5435</v>
      </c>
      <c r="D3041" s="6">
        <v>20000</v>
      </c>
      <c r="E3041" s="8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8271</v>
      </c>
      <c r="O3041">
        <f t="shared" si="282"/>
        <v>2</v>
      </c>
      <c r="P3041">
        <f t="shared" si="283"/>
        <v>60.75</v>
      </c>
      <c r="Q3041" t="s">
        <v>8308</v>
      </c>
      <c r="R3041" t="s">
        <v>8314</v>
      </c>
      <c r="S3041" s="14">
        <f t="shared" si="284"/>
        <v>42704.086053240739</v>
      </c>
      <c r="T3041" s="14">
        <f t="shared" si="285"/>
        <v>42734.086053240739</v>
      </c>
      <c r="U3041">
        <f t="shared" si="286"/>
        <v>30</v>
      </c>
      <c r="V3041">
        <f t="shared" si="287"/>
        <v>2016</v>
      </c>
    </row>
    <row r="3042" spans="1:22" ht="45" x14ac:dyDescent="0.25">
      <c r="A3042">
        <v>2409</v>
      </c>
      <c r="B3042" s="3" t="s">
        <v>2410</v>
      </c>
      <c r="C3042" s="3" t="s">
        <v>6519</v>
      </c>
      <c r="D3042" s="6">
        <v>25000</v>
      </c>
      <c r="E3042" s="8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8282</v>
      </c>
      <c r="O3042">
        <f t="shared" si="282"/>
        <v>2</v>
      </c>
      <c r="P3042">
        <f t="shared" si="283"/>
        <v>76.67</v>
      </c>
      <c r="Q3042" t="s">
        <v>8326</v>
      </c>
      <c r="R3042" t="s">
        <v>8354</v>
      </c>
      <c r="S3042" s="14">
        <f t="shared" si="284"/>
        <v>42204.875868055555</v>
      </c>
      <c r="T3042" s="14">
        <f t="shared" si="285"/>
        <v>42234.875868055555</v>
      </c>
      <c r="U3042">
        <f t="shared" si="286"/>
        <v>30</v>
      </c>
      <c r="V3042">
        <f t="shared" si="287"/>
        <v>2015</v>
      </c>
    </row>
    <row r="3043" spans="1:22" ht="60" x14ac:dyDescent="0.25">
      <c r="A3043">
        <v>3929</v>
      </c>
      <c r="B3043" s="3" t="s">
        <v>3926</v>
      </c>
      <c r="C3043" s="3" t="s">
        <v>8037</v>
      </c>
      <c r="D3043" s="6">
        <v>20000</v>
      </c>
      <c r="E3043" s="8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8269</v>
      </c>
      <c r="O3043">
        <f t="shared" si="282"/>
        <v>2</v>
      </c>
      <c r="P3043">
        <f t="shared" si="283"/>
        <v>32.36</v>
      </c>
      <c r="Q3043" t="s">
        <v>8315</v>
      </c>
      <c r="R3043" t="s">
        <v>8316</v>
      </c>
      <c r="S3043" s="14">
        <f t="shared" si="284"/>
        <v>42601.827141203699</v>
      </c>
      <c r="T3043" s="14">
        <f t="shared" si="285"/>
        <v>42631.827141203699</v>
      </c>
      <c r="U3043">
        <f t="shared" si="286"/>
        <v>30</v>
      </c>
      <c r="V3043">
        <f t="shared" si="287"/>
        <v>2016</v>
      </c>
    </row>
    <row r="3044" spans="1:22" ht="60" x14ac:dyDescent="0.25">
      <c r="A3044">
        <v>1908</v>
      </c>
      <c r="B3044" s="3" t="s">
        <v>1909</v>
      </c>
      <c r="C3044" s="3" t="s">
        <v>6018</v>
      </c>
      <c r="D3044" s="6">
        <v>25000</v>
      </c>
      <c r="E3044" s="8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8292</v>
      </c>
      <c r="O3044">
        <f t="shared" si="282"/>
        <v>2</v>
      </c>
      <c r="P3044">
        <f t="shared" si="283"/>
        <v>108.25</v>
      </c>
      <c r="Q3044" t="s">
        <v>8308</v>
      </c>
      <c r="R3044" t="s">
        <v>8348</v>
      </c>
      <c r="S3044" s="14">
        <f t="shared" si="284"/>
        <v>42703.917824074073</v>
      </c>
      <c r="T3044" s="14">
        <f t="shared" si="285"/>
        <v>42733.917824074073</v>
      </c>
      <c r="U3044">
        <f t="shared" si="286"/>
        <v>30</v>
      </c>
      <c r="V3044">
        <f t="shared" si="287"/>
        <v>2016</v>
      </c>
    </row>
    <row r="3045" spans="1:22" ht="60" x14ac:dyDescent="0.25">
      <c r="A3045">
        <v>973</v>
      </c>
      <c r="B3045" s="3" t="s">
        <v>974</v>
      </c>
      <c r="C3045" s="3" t="s">
        <v>5083</v>
      </c>
      <c r="D3045" s="6">
        <v>20000</v>
      </c>
      <c r="E3045" s="8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8271</v>
      </c>
      <c r="O3045">
        <f t="shared" si="282"/>
        <v>2</v>
      </c>
      <c r="P3045">
        <f t="shared" si="283"/>
        <v>51.38</v>
      </c>
      <c r="Q3045" t="s">
        <v>8308</v>
      </c>
      <c r="R3045" t="s">
        <v>8314</v>
      </c>
      <c r="S3045" s="14">
        <f t="shared" si="284"/>
        <v>42257.014965277776</v>
      </c>
      <c r="T3045" s="14">
        <f t="shared" si="285"/>
        <v>42317.056631944448</v>
      </c>
      <c r="U3045">
        <f t="shared" si="286"/>
        <v>61</v>
      </c>
      <c r="V3045">
        <f t="shared" si="287"/>
        <v>2015</v>
      </c>
    </row>
    <row r="3046" spans="1:22" ht="45" x14ac:dyDescent="0.25">
      <c r="A3046">
        <v>1488</v>
      </c>
      <c r="B3046" s="3" t="s">
        <v>1489</v>
      </c>
      <c r="C3046" s="3" t="s">
        <v>5598</v>
      </c>
      <c r="D3046" s="6">
        <v>15000</v>
      </c>
      <c r="E3046" s="8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8273</v>
      </c>
      <c r="O3046">
        <f t="shared" si="282"/>
        <v>2</v>
      </c>
      <c r="P3046">
        <f t="shared" si="283"/>
        <v>60</v>
      </c>
      <c r="Q3046" t="s">
        <v>8321</v>
      </c>
      <c r="R3046" t="s">
        <v>8343</v>
      </c>
      <c r="S3046" s="14">
        <f t="shared" si="284"/>
        <v>41614.563194444447</v>
      </c>
      <c r="T3046" s="14">
        <f t="shared" si="285"/>
        <v>41644.563194444447</v>
      </c>
      <c r="U3046">
        <f t="shared" si="286"/>
        <v>30</v>
      </c>
      <c r="V3046">
        <f t="shared" si="287"/>
        <v>2013</v>
      </c>
    </row>
    <row r="3047" spans="1:22" ht="60" x14ac:dyDescent="0.25">
      <c r="A3047">
        <v>923</v>
      </c>
      <c r="B3047" s="3" t="s">
        <v>924</v>
      </c>
      <c r="C3047" s="3" t="s">
        <v>5033</v>
      </c>
      <c r="D3047" s="6">
        <v>15000</v>
      </c>
      <c r="E3047" s="8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>
        <f t="shared" si="282"/>
        <v>2</v>
      </c>
      <c r="P3047">
        <f t="shared" si="283"/>
        <v>55</v>
      </c>
      <c r="Q3047" t="s">
        <v>8312</v>
      </c>
      <c r="R3047" t="s">
        <v>8344</v>
      </c>
      <c r="S3047" s="14">
        <f t="shared" si="284"/>
        <v>41934.959756944445</v>
      </c>
      <c r="T3047" s="14">
        <f t="shared" si="285"/>
        <v>41965.001423611116</v>
      </c>
      <c r="U3047">
        <f t="shared" si="286"/>
        <v>31</v>
      </c>
      <c r="V3047">
        <f t="shared" si="287"/>
        <v>2014</v>
      </c>
    </row>
    <row r="3048" spans="1:22" ht="60" x14ac:dyDescent="0.25">
      <c r="A3048">
        <v>421</v>
      </c>
      <c r="B3048" s="3" t="s">
        <v>422</v>
      </c>
      <c r="C3048" s="3" t="s">
        <v>4531</v>
      </c>
      <c r="D3048" s="6">
        <v>15000</v>
      </c>
      <c r="E3048" s="8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8268</v>
      </c>
      <c r="O3048">
        <f t="shared" si="282"/>
        <v>2</v>
      </c>
      <c r="P3048">
        <f t="shared" si="283"/>
        <v>50.17</v>
      </c>
      <c r="Q3048" t="s">
        <v>8318</v>
      </c>
      <c r="R3048" t="s">
        <v>8345</v>
      </c>
      <c r="S3048" s="14">
        <f t="shared" si="284"/>
        <v>42177.491388888884</v>
      </c>
      <c r="T3048" s="14">
        <f t="shared" si="285"/>
        <v>42237.491388888884</v>
      </c>
      <c r="U3048">
        <f t="shared" si="286"/>
        <v>60</v>
      </c>
      <c r="V3048">
        <f t="shared" si="287"/>
        <v>2015</v>
      </c>
    </row>
    <row r="3049" spans="1:22" ht="45" x14ac:dyDescent="0.25">
      <c r="A3049">
        <v>946</v>
      </c>
      <c r="B3049" s="3" t="s">
        <v>947</v>
      </c>
      <c r="C3049" s="3" t="s">
        <v>5056</v>
      </c>
      <c r="D3049" s="6">
        <v>15000</v>
      </c>
      <c r="E3049" s="8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8271</v>
      </c>
      <c r="O3049">
        <f t="shared" si="282"/>
        <v>2</v>
      </c>
      <c r="P3049">
        <f t="shared" si="283"/>
        <v>57.2</v>
      </c>
      <c r="Q3049" t="s">
        <v>8308</v>
      </c>
      <c r="R3049" t="s">
        <v>8314</v>
      </c>
      <c r="S3049" s="14">
        <f t="shared" si="284"/>
        <v>42592.750555555554</v>
      </c>
      <c r="T3049" s="14">
        <f t="shared" si="285"/>
        <v>42622.750555555554</v>
      </c>
      <c r="U3049">
        <f t="shared" si="286"/>
        <v>30</v>
      </c>
      <c r="V3049">
        <f t="shared" si="287"/>
        <v>2016</v>
      </c>
    </row>
    <row r="3050" spans="1:22" ht="45" x14ac:dyDescent="0.25">
      <c r="A3050">
        <v>2957</v>
      </c>
      <c r="B3050" s="3" t="s">
        <v>2957</v>
      </c>
      <c r="C3050" s="3" t="s">
        <v>7067</v>
      </c>
      <c r="D3050" s="6">
        <v>15000</v>
      </c>
      <c r="E3050" s="8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8301</v>
      </c>
      <c r="O3050">
        <f t="shared" si="282"/>
        <v>2</v>
      </c>
      <c r="P3050">
        <f t="shared" si="283"/>
        <v>93.33</v>
      </c>
      <c r="Q3050" t="s">
        <v>8315</v>
      </c>
      <c r="R3050" t="s">
        <v>8328</v>
      </c>
      <c r="S3050" s="14">
        <f t="shared" si="284"/>
        <v>42031.011249999996</v>
      </c>
      <c r="T3050" s="14">
        <f t="shared" si="285"/>
        <v>42090.969583333332</v>
      </c>
      <c r="U3050">
        <f t="shared" si="286"/>
        <v>60</v>
      </c>
      <c r="V3050">
        <f t="shared" si="287"/>
        <v>2015</v>
      </c>
    </row>
    <row r="3051" spans="1:22" ht="45" x14ac:dyDescent="0.25">
      <c r="A3051">
        <v>1103</v>
      </c>
      <c r="B3051" s="3" t="s">
        <v>1104</v>
      </c>
      <c r="C3051" s="3" t="s">
        <v>5213</v>
      </c>
      <c r="D3051" s="6">
        <v>15000</v>
      </c>
      <c r="E3051" s="8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8280</v>
      </c>
      <c r="O3051">
        <f t="shared" si="282"/>
        <v>2</v>
      </c>
      <c r="P3051">
        <f t="shared" si="283"/>
        <v>16.2</v>
      </c>
      <c r="Q3051" t="s">
        <v>8310</v>
      </c>
      <c r="R3051" t="s">
        <v>8346</v>
      </c>
      <c r="S3051" s="14">
        <f t="shared" si="284"/>
        <v>42479.22210648148</v>
      </c>
      <c r="T3051" s="14">
        <f t="shared" si="285"/>
        <v>42539.22210648148</v>
      </c>
      <c r="U3051">
        <f t="shared" si="286"/>
        <v>60</v>
      </c>
      <c r="V3051">
        <f t="shared" si="287"/>
        <v>2016</v>
      </c>
    </row>
    <row r="3052" spans="1:22" ht="60" x14ac:dyDescent="0.25">
      <c r="A3052">
        <v>1404</v>
      </c>
      <c r="B3052" s="3" t="s">
        <v>1405</v>
      </c>
      <c r="C3052" s="3" t="s">
        <v>5514</v>
      </c>
      <c r="D3052" s="6">
        <v>14500</v>
      </c>
      <c r="E3052" s="8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8285</v>
      </c>
      <c r="O3052">
        <f t="shared" si="282"/>
        <v>2</v>
      </c>
      <c r="P3052">
        <f t="shared" si="283"/>
        <v>48.2</v>
      </c>
      <c r="Q3052" t="s">
        <v>8321</v>
      </c>
      <c r="R3052" t="s">
        <v>8356</v>
      </c>
      <c r="S3052" s="14">
        <f t="shared" si="284"/>
        <v>42032.510243055556</v>
      </c>
      <c r="T3052" s="14">
        <f t="shared" si="285"/>
        <v>42057.510243055556</v>
      </c>
      <c r="U3052">
        <f t="shared" si="286"/>
        <v>25</v>
      </c>
      <c r="V3052">
        <f t="shared" si="287"/>
        <v>2015</v>
      </c>
    </row>
    <row r="3053" spans="1:22" ht="30" x14ac:dyDescent="0.25">
      <c r="A3053">
        <v>957</v>
      </c>
      <c r="B3053" s="3" t="s">
        <v>958</v>
      </c>
      <c r="C3053" s="3" t="s">
        <v>5067</v>
      </c>
      <c r="D3053" s="6">
        <v>12000</v>
      </c>
      <c r="E3053" s="8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8271</v>
      </c>
      <c r="O3053">
        <f t="shared" si="282"/>
        <v>2</v>
      </c>
      <c r="P3053">
        <f t="shared" si="283"/>
        <v>33.29</v>
      </c>
      <c r="Q3053" t="s">
        <v>8308</v>
      </c>
      <c r="R3053" t="s">
        <v>8314</v>
      </c>
      <c r="S3053" s="14">
        <f t="shared" si="284"/>
        <v>42660.552465277782</v>
      </c>
      <c r="T3053" s="14">
        <f t="shared" si="285"/>
        <v>42691.594131944439</v>
      </c>
      <c r="U3053">
        <f t="shared" si="286"/>
        <v>32</v>
      </c>
      <c r="V3053">
        <f t="shared" si="287"/>
        <v>2016</v>
      </c>
    </row>
    <row r="3054" spans="1:22" ht="60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282"/>
        <v>2</v>
      </c>
      <c r="P3054">
        <f t="shared" si="283"/>
        <v>74.33</v>
      </c>
      <c r="Q3054" t="s">
        <v>8321</v>
      </c>
      <c r="R3054" t="s">
        <v>8353</v>
      </c>
      <c r="S3054" s="14">
        <f t="shared" si="284"/>
        <v>42786.000023148154</v>
      </c>
      <c r="T3054" s="14">
        <f t="shared" si="285"/>
        <v>42826.165972222225</v>
      </c>
      <c r="U3054">
        <f t="shared" si="286"/>
        <v>41</v>
      </c>
      <c r="V3054">
        <f t="shared" si="287"/>
        <v>2017</v>
      </c>
    </row>
    <row r="3055" spans="1:22" ht="60" x14ac:dyDescent="0.25">
      <c r="A3055">
        <v>2514</v>
      </c>
      <c r="B3055" s="3" t="s">
        <v>2514</v>
      </c>
      <c r="C3055" s="3" t="s">
        <v>6624</v>
      </c>
      <c r="D3055" s="6">
        <v>12000</v>
      </c>
      <c r="E3055" s="8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8297</v>
      </c>
      <c r="O3055">
        <f t="shared" si="282"/>
        <v>2</v>
      </c>
      <c r="P3055">
        <f t="shared" si="283"/>
        <v>52.5</v>
      </c>
      <c r="Q3055" t="s">
        <v>8326</v>
      </c>
      <c r="R3055" t="s">
        <v>8357</v>
      </c>
      <c r="S3055" s="14">
        <f t="shared" si="284"/>
        <v>41854.389780092592</v>
      </c>
      <c r="T3055" s="14">
        <f t="shared" si="285"/>
        <v>41871.389780092592</v>
      </c>
      <c r="U3055">
        <f t="shared" si="286"/>
        <v>17</v>
      </c>
      <c r="V3055">
        <f t="shared" si="287"/>
        <v>2014</v>
      </c>
    </row>
    <row r="3056" spans="1:22" ht="30" x14ac:dyDescent="0.25">
      <c r="A3056">
        <v>3746</v>
      </c>
      <c r="B3056" s="3" t="s">
        <v>3743</v>
      </c>
      <c r="C3056" s="3" t="s">
        <v>7856</v>
      </c>
      <c r="D3056" s="6">
        <v>8500</v>
      </c>
      <c r="E3056" s="8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8269</v>
      </c>
      <c r="O3056">
        <f t="shared" si="282"/>
        <v>2</v>
      </c>
      <c r="P3056">
        <f t="shared" si="283"/>
        <v>202</v>
      </c>
      <c r="Q3056" t="s">
        <v>8315</v>
      </c>
      <c r="R3056" t="s">
        <v>8316</v>
      </c>
      <c r="S3056" s="14">
        <f t="shared" si="284"/>
        <v>42621.389340277776</v>
      </c>
      <c r="T3056" s="14">
        <f t="shared" si="285"/>
        <v>42651.389340277776</v>
      </c>
      <c r="U3056">
        <f t="shared" si="286"/>
        <v>30</v>
      </c>
      <c r="V3056">
        <f t="shared" si="287"/>
        <v>2016</v>
      </c>
    </row>
    <row r="3057" spans="1:22" ht="60" x14ac:dyDescent="0.25">
      <c r="A3057">
        <v>895</v>
      </c>
      <c r="B3057" s="3" t="s">
        <v>896</v>
      </c>
      <c r="C3057" s="3" t="s">
        <v>5005</v>
      </c>
      <c r="D3057" s="6">
        <v>8000</v>
      </c>
      <c r="E3057" s="8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8277</v>
      </c>
      <c r="O3057">
        <f t="shared" si="282"/>
        <v>2</v>
      </c>
      <c r="P3057">
        <f t="shared" si="283"/>
        <v>27.86</v>
      </c>
      <c r="Q3057" t="s">
        <v>8312</v>
      </c>
      <c r="R3057" t="s">
        <v>8329</v>
      </c>
      <c r="S3057" s="14">
        <f t="shared" si="284"/>
        <v>40431.127650462964</v>
      </c>
      <c r="T3057" s="14">
        <f t="shared" si="285"/>
        <v>40476.127650462964</v>
      </c>
      <c r="U3057">
        <f t="shared" si="286"/>
        <v>45</v>
      </c>
      <c r="V3057">
        <f t="shared" si="287"/>
        <v>2010</v>
      </c>
    </row>
    <row r="3058" spans="1:22" ht="60" x14ac:dyDescent="0.25">
      <c r="A3058">
        <v>127</v>
      </c>
      <c r="B3058" s="3" t="s">
        <v>129</v>
      </c>
      <c r="C3058" s="3" t="s">
        <v>4238</v>
      </c>
      <c r="D3058" s="6">
        <v>8000</v>
      </c>
      <c r="E3058" s="8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8265</v>
      </c>
      <c r="O3058">
        <f t="shared" si="282"/>
        <v>2</v>
      </c>
      <c r="P3058">
        <f t="shared" si="283"/>
        <v>47.5</v>
      </c>
      <c r="Q3058" t="s">
        <v>8318</v>
      </c>
      <c r="R3058" t="s">
        <v>8338</v>
      </c>
      <c r="S3058" s="14">
        <f t="shared" si="284"/>
        <v>42067.62431712963</v>
      </c>
      <c r="T3058" s="14">
        <f t="shared" si="285"/>
        <v>42097.582650462966</v>
      </c>
      <c r="U3058">
        <f t="shared" si="286"/>
        <v>30</v>
      </c>
      <c r="V3058">
        <f t="shared" si="287"/>
        <v>2015</v>
      </c>
    </row>
    <row r="3059" spans="1:22" ht="45" x14ac:dyDescent="0.25">
      <c r="A3059">
        <v>775</v>
      </c>
      <c r="B3059" s="3" t="s">
        <v>776</v>
      </c>
      <c r="C3059" s="3" t="s">
        <v>4885</v>
      </c>
      <c r="D3059" s="6">
        <v>10000</v>
      </c>
      <c r="E3059" s="8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8273</v>
      </c>
      <c r="O3059">
        <f t="shared" si="282"/>
        <v>2</v>
      </c>
      <c r="P3059">
        <f t="shared" si="283"/>
        <v>34</v>
      </c>
      <c r="Q3059" t="s">
        <v>8321</v>
      </c>
      <c r="R3059" t="s">
        <v>8343</v>
      </c>
      <c r="S3059" s="14">
        <f t="shared" si="284"/>
        <v>40863.060127314813</v>
      </c>
      <c r="T3059" s="14">
        <f t="shared" si="285"/>
        <v>40893.060127314813</v>
      </c>
      <c r="U3059">
        <f t="shared" si="286"/>
        <v>30</v>
      </c>
      <c r="V3059">
        <f t="shared" si="287"/>
        <v>2011</v>
      </c>
    </row>
    <row r="3060" spans="1:22" ht="60" x14ac:dyDescent="0.25">
      <c r="A3060">
        <v>1157</v>
      </c>
      <c r="B3060" s="3" t="s">
        <v>1158</v>
      </c>
      <c r="C3060" s="3" t="s">
        <v>5267</v>
      </c>
      <c r="D3060" s="6">
        <v>10000</v>
      </c>
      <c r="E3060" s="8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8282</v>
      </c>
      <c r="O3060">
        <f t="shared" si="282"/>
        <v>2</v>
      </c>
      <c r="P3060">
        <f t="shared" si="283"/>
        <v>50.33</v>
      </c>
      <c r="Q3060" t="s">
        <v>8326</v>
      </c>
      <c r="R3060" t="s">
        <v>8354</v>
      </c>
      <c r="S3060" s="14">
        <f t="shared" si="284"/>
        <v>41918.628240740742</v>
      </c>
      <c r="T3060" s="14">
        <f t="shared" si="285"/>
        <v>41978.669907407413</v>
      </c>
      <c r="U3060">
        <f t="shared" si="286"/>
        <v>61</v>
      </c>
      <c r="V3060">
        <f t="shared" si="287"/>
        <v>2014</v>
      </c>
    </row>
    <row r="3061" spans="1:22" ht="60" x14ac:dyDescent="0.25">
      <c r="A3061">
        <v>1485</v>
      </c>
      <c r="B3061" s="3" t="s">
        <v>1486</v>
      </c>
      <c r="C3061" s="3" t="s">
        <v>5595</v>
      </c>
      <c r="D3061" s="6">
        <v>6700</v>
      </c>
      <c r="E3061" s="8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8273</v>
      </c>
      <c r="O3061">
        <f t="shared" si="282"/>
        <v>2</v>
      </c>
      <c r="P3061">
        <f t="shared" si="283"/>
        <v>50</v>
      </c>
      <c r="Q3061" t="s">
        <v>8321</v>
      </c>
      <c r="R3061" t="s">
        <v>8343</v>
      </c>
      <c r="S3061" s="14">
        <f t="shared" si="284"/>
        <v>42130.795983796299</v>
      </c>
      <c r="T3061" s="14">
        <f t="shared" si="285"/>
        <v>42175.795983796299</v>
      </c>
      <c r="U3061">
        <f t="shared" si="286"/>
        <v>45</v>
      </c>
      <c r="V3061">
        <f t="shared" si="287"/>
        <v>2015</v>
      </c>
    </row>
    <row r="3062" spans="1:22" ht="45" x14ac:dyDescent="0.25">
      <c r="A3062">
        <v>2569</v>
      </c>
      <c r="B3062" s="3" t="s">
        <v>2569</v>
      </c>
      <c r="C3062" s="3" t="s">
        <v>6679</v>
      </c>
      <c r="D3062" s="6">
        <v>6500</v>
      </c>
      <c r="E3062" s="8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8282</v>
      </c>
      <c r="O3062">
        <f t="shared" si="282"/>
        <v>2</v>
      </c>
      <c r="P3062">
        <f t="shared" si="283"/>
        <v>72.5</v>
      </c>
      <c r="Q3062" t="s">
        <v>8326</v>
      </c>
      <c r="R3062" t="s">
        <v>8354</v>
      </c>
      <c r="S3062" s="14">
        <f t="shared" si="284"/>
        <v>42234.105462962965</v>
      </c>
      <c r="T3062" s="14">
        <f t="shared" si="285"/>
        <v>42264.105462962965</v>
      </c>
      <c r="U3062">
        <f t="shared" si="286"/>
        <v>30</v>
      </c>
      <c r="V3062">
        <f t="shared" si="287"/>
        <v>2015</v>
      </c>
    </row>
    <row r="3063" spans="1:22" ht="45" x14ac:dyDescent="0.25">
      <c r="A3063">
        <v>2155</v>
      </c>
      <c r="B3063" s="3" t="s">
        <v>2156</v>
      </c>
      <c r="C3063" s="3" t="s">
        <v>6265</v>
      </c>
      <c r="D3063" s="6">
        <v>5000</v>
      </c>
      <c r="E3063" s="8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8280</v>
      </c>
      <c r="O3063">
        <f t="shared" si="282"/>
        <v>2</v>
      </c>
      <c r="P3063">
        <f t="shared" si="283"/>
        <v>23</v>
      </c>
      <c r="Q3063" t="s">
        <v>8310</v>
      </c>
      <c r="R3063" t="s">
        <v>8346</v>
      </c>
      <c r="S3063" s="14">
        <f t="shared" si="284"/>
        <v>42430.747511574074</v>
      </c>
      <c r="T3063" s="14">
        <f t="shared" si="285"/>
        <v>42460.70584490741</v>
      </c>
      <c r="U3063">
        <f t="shared" si="286"/>
        <v>30</v>
      </c>
      <c r="V3063">
        <f t="shared" si="287"/>
        <v>2016</v>
      </c>
    </row>
    <row r="3064" spans="1:22" ht="60" x14ac:dyDescent="0.25">
      <c r="A3064">
        <v>503</v>
      </c>
      <c r="B3064" s="3" t="s">
        <v>504</v>
      </c>
      <c r="C3064" s="3" t="s">
        <v>4613</v>
      </c>
      <c r="D3064" s="6">
        <v>6500</v>
      </c>
      <c r="E3064" s="8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8268</v>
      </c>
      <c r="O3064">
        <f t="shared" si="282"/>
        <v>2</v>
      </c>
      <c r="P3064">
        <f t="shared" si="283"/>
        <v>12.67</v>
      </c>
      <c r="Q3064" t="s">
        <v>8318</v>
      </c>
      <c r="R3064" t="s">
        <v>8345</v>
      </c>
      <c r="S3064" s="14">
        <f t="shared" si="284"/>
        <v>41991.526655092588</v>
      </c>
      <c r="T3064" s="14">
        <f t="shared" si="285"/>
        <v>42021.526655092588</v>
      </c>
      <c r="U3064">
        <f t="shared" si="286"/>
        <v>30</v>
      </c>
      <c r="V3064">
        <f t="shared" si="287"/>
        <v>2014</v>
      </c>
    </row>
    <row r="3065" spans="1:22" ht="60" x14ac:dyDescent="0.25">
      <c r="A3065">
        <v>3979</v>
      </c>
      <c r="B3065" s="3" t="s">
        <v>3976</v>
      </c>
      <c r="C3065" s="3" t="s">
        <v>8086</v>
      </c>
      <c r="D3065" s="6">
        <v>6000</v>
      </c>
      <c r="E3065" s="8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8269</v>
      </c>
      <c r="O3065">
        <f t="shared" si="282"/>
        <v>2</v>
      </c>
      <c r="P3065">
        <f t="shared" si="283"/>
        <v>18.329999999999998</v>
      </c>
      <c r="Q3065" t="s">
        <v>8315</v>
      </c>
      <c r="R3065" t="s">
        <v>8316</v>
      </c>
      <c r="S3065" s="14">
        <f t="shared" si="284"/>
        <v>42069.903437500005</v>
      </c>
      <c r="T3065" s="14">
        <f t="shared" si="285"/>
        <v>42092.833333333328</v>
      </c>
      <c r="U3065">
        <f t="shared" si="286"/>
        <v>23</v>
      </c>
      <c r="V3065">
        <f t="shared" si="287"/>
        <v>2015</v>
      </c>
    </row>
    <row r="3066" spans="1:22" ht="45" x14ac:dyDescent="0.25">
      <c r="A3066">
        <v>4047</v>
      </c>
      <c r="B3066" s="3" t="s">
        <v>4043</v>
      </c>
      <c r="C3066" s="3" t="s">
        <v>8151</v>
      </c>
      <c r="D3066" s="6">
        <v>5000</v>
      </c>
      <c r="E3066" s="8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282"/>
        <v>2</v>
      </c>
      <c r="P3066">
        <f t="shared" si="283"/>
        <v>27.5</v>
      </c>
      <c r="Q3066" t="s">
        <v>8315</v>
      </c>
      <c r="R3066" t="s">
        <v>8316</v>
      </c>
      <c r="S3066" s="14">
        <f t="shared" si="284"/>
        <v>41991.022488425922</v>
      </c>
      <c r="T3066" s="14">
        <f t="shared" si="285"/>
        <v>42015.041666666672</v>
      </c>
      <c r="U3066">
        <f t="shared" si="286"/>
        <v>25</v>
      </c>
      <c r="V3066">
        <f t="shared" si="287"/>
        <v>2014</v>
      </c>
    </row>
    <row r="3067" spans="1:22" ht="60" x14ac:dyDescent="0.25">
      <c r="A3067">
        <v>1118</v>
      </c>
      <c r="B3067" s="3" t="s">
        <v>1119</v>
      </c>
      <c r="C3067" s="3" t="s">
        <v>5228</v>
      </c>
      <c r="D3067" s="6">
        <v>4500</v>
      </c>
      <c r="E3067" s="8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8280</v>
      </c>
      <c r="O3067">
        <f t="shared" si="282"/>
        <v>2</v>
      </c>
      <c r="P3067">
        <f t="shared" si="283"/>
        <v>36.33</v>
      </c>
      <c r="Q3067" t="s">
        <v>8310</v>
      </c>
      <c r="R3067" t="s">
        <v>8346</v>
      </c>
      <c r="S3067" s="14">
        <f t="shared" si="284"/>
        <v>41704.16642361111</v>
      </c>
      <c r="T3067" s="14">
        <f t="shared" si="285"/>
        <v>41734.124756944446</v>
      </c>
      <c r="U3067">
        <f t="shared" si="286"/>
        <v>30</v>
      </c>
      <c r="V3067">
        <f t="shared" si="287"/>
        <v>2014</v>
      </c>
    </row>
    <row r="3068" spans="1:22" ht="60" x14ac:dyDescent="0.25">
      <c r="A3068">
        <v>1481</v>
      </c>
      <c r="B3068" s="3" t="s">
        <v>1482</v>
      </c>
      <c r="C3068" s="3" t="s">
        <v>5591</v>
      </c>
      <c r="D3068" s="6">
        <v>5000</v>
      </c>
      <c r="E3068" s="8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8273</v>
      </c>
      <c r="O3068">
        <f t="shared" si="282"/>
        <v>2</v>
      </c>
      <c r="P3068">
        <f t="shared" si="283"/>
        <v>17.5</v>
      </c>
      <c r="Q3068" t="s">
        <v>8321</v>
      </c>
      <c r="R3068" t="s">
        <v>8343</v>
      </c>
      <c r="S3068" s="14">
        <f t="shared" si="284"/>
        <v>41550.922974537039</v>
      </c>
      <c r="T3068" s="14">
        <f t="shared" si="285"/>
        <v>41580.922974537039</v>
      </c>
      <c r="U3068">
        <f t="shared" si="286"/>
        <v>30</v>
      </c>
      <c r="V3068">
        <f t="shared" si="287"/>
        <v>2013</v>
      </c>
    </row>
    <row r="3069" spans="1:22" ht="45" x14ac:dyDescent="0.25">
      <c r="A3069">
        <v>2134</v>
      </c>
      <c r="B3069" s="3" t="s">
        <v>2135</v>
      </c>
      <c r="C3069" s="3" t="s">
        <v>6244</v>
      </c>
      <c r="D3069" s="6">
        <v>6000</v>
      </c>
      <c r="E3069" s="8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8280</v>
      </c>
      <c r="O3069">
        <f t="shared" si="282"/>
        <v>2</v>
      </c>
      <c r="P3069">
        <f t="shared" si="283"/>
        <v>34.67</v>
      </c>
      <c r="Q3069" t="s">
        <v>8310</v>
      </c>
      <c r="R3069" t="s">
        <v>8346</v>
      </c>
      <c r="S3069" s="14">
        <f t="shared" si="284"/>
        <v>41361.886469907404</v>
      </c>
      <c r="T3069" s="14">
        <f t="shared" si="285"/>
        <v>41391.886469907404</v>
      </c>
      <c r="U3069">
        <f t="shared" si="286"/>
        <v>30</v>
      </c>
      <c r="V3069">
        <f t="shared" si="287"/>
        <v>2013</v>
      </c>
    </row>
    <row r="3070" spans="1:22" ht="45" x14ac:dyDescent="0.25">
      <c r="A3070">
        <v>861</v>
      </c>
      <c r="B3070" s="3" t="s">
        <v>862</v>
      </c>
      <c r="C3070" s="3" t="s">
        <v>4971</v>
      </c>
      <c r="D3070" s="6">
        <v>4500</v>
      </c>
      <c r="E3070" s="8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8276</v>
      </c>
      <c r="O3070">
        <f t="shared" si="282"/>
        <v>2</v>
      </c>
      <c r="P3070">
        <f t="shared" si="283"/>
        <v>50.5</v>
      </c>
      <c r="Q3070" t="s">
        <v>8312</v>
      </c>
      <c r="R3070" t="s">
        <v>8344</v>
      </c>
      <c r="S3070" s="14">
        <f t="shared" si="284"/>
        <v>42599.965324074074</v>
      </c>
      <c r="T3070" s="14">
        <f t="shared" si="285"/>
        <v>42629.965324074074</v>
      </c>
      <c r="U3070">
        <f t="shared" si="286"/>
        <v>30</v>
      </c>
      <c r="V3070">
        <f t="shared" si="287"/>
        <v>2016</v>
      </c>
    </row>
    <row r="3071" spans="1:22" ht="60" x14ac:dyDescent="0.25">
      <c r="A3071">
        <v>218</v>
      </c>
      <c r="B3071" s="3" t="s">
        <v>220</v>
      </c>
      <c r="C3071" s="3" t="s">
        <v>4328</v>
      </c>
      <c r="D3071" s="6">
        <v>5000</v>
      </c>
      <c r="E3071" s="8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8266</v>
      </c>
      <c r="O3071">
        <f t="shared" si="282"/>
        <v>2</v>
      </c>
      <c r="P3071">
        <f t="shared" si="283"/>
        <v>100</v>
      </c>
      <c r="Q3071" t="s">
        <v>8318</v>
      </c>
      <c r="R3071" t="s">
        <v>8347</v>
      </c>
      <c r="S3071" s="14">
        <f t="shared" si="284"/>
        <v>42079.628344907411</v>
      </c>
      <c r="T3071" s="14">
        <f t="shared" si="285"/>
        <v>42139.628344907411</v>
      </c>
      <c r="U3071">
        <f t="shared" si="286"/>
        <v>60</v>
      </c>
      <c r="V3071">
        <f t="shared" si="287"/>
        <v>2015</v>
      </c>
    </row>
    <row r="3072" spans="1:22" ht="30" x14ac:dyDescent="0.25">
      <c r="A3072">
        <v>600</v>
      </c>
      <c r="B3072" s="3" t="s">
        <v>601</v>
      </c>
      <c r="C3072" s="3" t="s">
        <v>4710</v>
      </c>
      <c r="D3072" s="6">
        <v>5000</v>
      </c>
      <c r="E3072" s="8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8270</v>
      </c>
      <c r="O3072">
        <f t="shared" si="282"/>
        <v>2</v>
      </c>
      <c r="P3072">
        <f t="shared" si="283"/>
        <v>100</v>
      </c>
      <c r="Q3072" t="s">
        <v>8308</v>
      </c>
      <c r="R3072" t="s">
        <v>8355</v>
      </c>
      <c r="S3072" s="14">
        <f t="shared" si="284"/>
        <v>42073.798171296294</v>
      </c>
      <c r="T3072" s="14">
        <f t="shared" si="285"/>
        <v>42133.798171296294</v>
      </c>
      <c r="U3072">
        <f t="shared" si="286"/>
        <v>60</v>
      </c>
      <c r="V3072">
        <f t="shared" si="287"/>
        <v>2015</v>
      </c>
    </row>
    <row r="3073" spans="1:22" ht="60" x14ac:dyDescent="0.25">
      <c r="A3073">
        <v>2766</v>
      </c>
      <c r="B3073" s="3" t="s">
        <v>2766</v>
      </c>
      <c r="C3073" s="3" t="s">
        <v>6876</v>
      </c>
      <c r="D3073" s="6">
        <v>5000</v>
      </c>
      <c r="E3073" s="8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8302</v>
      </c>
      <c r="O3073">
        <f t="shared" si="282"/>
        <v>2</v>
      </c>
      <c r="P3073">
        <f t="shared" si="283"/>
        <v>25</v>
      </c>
      <c r="Q3073" t="s">
        <v>8321</v>
      </c>
      <c r="R3073" t="s">
        <v>8349</v>
      </c>
      <c r="S3073" s="14">
        <f t="shared" si="284"/>
        <v>40736.668032407404</v>
      </c>
      <c r="T3073" s="14">
        <f t="shared" si="285"/>
        <v>40766.668032407404</v>
      </c>
      <c r="U3073">
        <f t="shared" si="286"/>
        <v>30</v>
      </c>
      <c r="V3073">
        <f t="shared" si="287"/>
        <v>2011</v>
      </c>
    </row>
    <row r="3074" spans="1:22" ht="60" x14ac:dyDescent="0.25">
      <c r="A3074">
        <v>3742</v>
      </c>
      <c r="B3074" s="3" t="s">
        <v>3739</v>
      </c>
      <c r="C3074" s="3" t="s">
        <v>7852</v>
      </c>
      <c r="D3074" s="6">
        <v>5000</v>
      </c>
      <c r="E3074" s="8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8269</v>
      </c>
      <c r="O3074">
        <f t="shared" ref="O3074:O3137" si="288">ROUND(E3074/D3074*100,0)</f>
        <v>2</v>
      </c>
      <c r="P3074">
        <f t="shared" si="283"/>
        <v>25</v>
      </c>
      <c r="Q3074" t="s">
        <v>8315</v>
      </c>
      <c r="R3074" t="s">
        <v>8316</v>
      </c>
      <c r="S3074" s="14">
        <f t="shared" si="284"/>
        <v>41858.214629629627</v>
      </c>
      <c r="T3074" s="14">
        <f t="shared" si="285"/>
        <v>41888.214629629627</v>
      </c>
      <c r="U3074">
        <f t="shared" si="286"/>
        <v>30</v>
      </c>
      <c r="V3074">
        <f t="shared" si="287"/>
        <v>2014</v>
      </c>
    </row>
    <row r="3075" spans="1:22" ht="45" x14ac:dyDescent="0.25">
      <c r="A3075">
        <v>2852</v>
      </c>
      <c r="B3075" s="3" t="s">
        <v>2852</v>
      </c>
      <c r="C3075" s="3" t="s">
        <v>6962</v>
      </c>
      <c r="D3075" s="6">
        <v>5000</v>
      </c>
      <c r="E3075" s="8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8269</v>
      </c>
      <c r="O3075">
        <f t="shared" si="288"/>
        <v>2</v>
      </c>
      <c r="P3075">
        <f t="shared" ref="P3075:P3138" si="289">IFERROR(ROUND(E3075/L3075,2),0)</f>
        <v>15.83</v>
      </c>
      <c r="Q3075" t="s">
        <v>8315</v>
      </c>
      <c r="R3075" t="s">
        <v>8316</v>
      </c>
      <c r="S3075" s="14">
        <f t="shared" ref="S3075:S3138" si="290">+(((J3075/60)/60)/24)+DATE(1970,1,1)</f>
        <v>41781.045173611114</v>
      </c>
      <c r="T3075" s="14">
        <f t="shared" ref="T3075:T3138" si="291">+(((I3075/60)/60)/24)+DATE(1970,1,1)</f>
        <v>41811.045173611114</v>
      </c>
      <c r="U3075">
        <f t="shared" ref="U3075:U3138" si="292">CEILING(T3075-S3075,1)</f>
        <v>30</v>
      </c>
      <c r="V3075">
        <f t="shared" ref="V3075:V3138" si="293">YEAR(S3075)</f>
        <v>2014</v>
      </c>
    </row>
    <row r="3076" spans="1:22" ht="45" x14ac:dyDescent="0.25">
      <c r="A3076">
        <v>3919</v>
      </c>
      <c r="B3076" s="3" t="s">
        <v>3916</v>
      </c>
      <c r="C3076" s="3" t="s">
        <v>8027</v>
      </c>
      <c r="D3076" s="6">
        <v>5000</v>
      </c>
      <c r="E3076" s="8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8269</v>
      </c>
      <c r="O3076">
        <f t="shared" si="288"/>
        <v>2</v>
      </c>
      <c r="P3076">
        <f t="shared" si="289"/>
        <v>30</v>
      </c>
      <c r="Q3076" t="s">
        <v>8315</v>
      </c>
      <c r="R3076" t="s">
        <v>8316</v>
      </c>
      <c r="S3076" s="14">
        <f t="shared" si="290"/>
        <v>42358.684872685189</v>
      </c>
      <c r="T3076" s="14">
        <f t="shared" si="291"/>
        <v>42387</v>
      </c>
      <c r="U3076">
        <f t="shared" si="292"/>
        <v>29</v>
      </c>
      <c r="V3076">
        <f t="shared" si="293"/>
        <v>2015</v>
      </c>
    </row>
    <row r="3077" spans="1:22" ht="45" x14ac:dyDescent="0.25">
      <c r="A3077">
        <v>1596</v>
      </c>
      <c r="B3077" s="3" t="s">
        <v>1597</v>
      </c>
      <c r="C3077" s="3" t="s">
        <v>5706</v>
      </c>
      <c r="D3077" s="6">
        <v>3250</v>
      </c>
      <c r="E3077" s="8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8289</v>
      </c>
      <c r="O3077">
        <f t="shared" si="288"/>
        <v>2</v>
      </c>
      <c r="P3077">
        <f t="shared" si="289"/>
        <v>25</v>
      </c>
      <c r="Q3077" t="s">
        <v>8323</v>
      </c>
      <c r="R3077" t="s">
        <v>8341</v>
      </c>
      <c r="S3077" s="14">
        <f t="shared" si="290"/>
        <v>41941.430196759262</v>
      </c>
      <c r="T3077" s="14">
        <f t="shared" si="291"/>
        <v>41986.471863425926</v>
      </c>
      <c r="U3077">
        <f t="shared" si="292"/>
        <v>46</v>
      </c>
      <c r="V3077">
        <f t="shared" si="293"/>
        <v>2014</v>
      </c>
    </row>
    <row r="3078" spans="1:22" ht="30" x14ac:dyDescent="0.25">
      <c r="A3078">
        <v>1799</v>
      </c>
      <c r="B3078" s="3" t="s">
        <v>1800</v>
      </c>
      <c r="C3078" s="3" t="s">
        <v>5909</v>
      </c>
      <c r="D3078" s="6">
        <v>4000</v>
      </c>
      <c r="E3078" s="8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8283</v>
      </c>
      <c r="O3078">
        <f t="shared" si="288"/>
        <v>2</v>
      </c>
      <c r="P3078">
        <f t="shared" si="289"/>
        <v>11.64</v>
      </c>
      <c r="Q3078" t="s">
        <v>8323</v>
      </c>
      <c r="R3078" t="s">
        <v>8324</v>
      </c>
      <c r="S3078" s="14">
        <f t="shared" si="290"/>
        <v>41934.842685185184</v>
      </c>
      <c r="T3078" s="14">
        <f t="shared" si="291"/>
        <v>41954.884351851855</v>
      </c>
      <c r="U3078">
        <f t="shared" si="292"/>
        <v>21</v>
      </c>
      <c r="V3078">
        <f t="shared" si="293"/>
        <v>2014</v>
      </c>
    </row>
    <row r="3079" spans="1:22" ht="45" x14ac:dyDescent="0.25">
      <c r="A3079">
        <v>996</v>
      </c>
      <c r="B3079" s="3" t="s">
        <v>997</v>
      </c>
      <c r="C3079" s="3" t="s">
        <v>5106</v>
      </c>
      <c r="D3079" s="6">
        <v>4000</v>
      </c>
      <c r="E3079" s="8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8271</v>
      </c>
      <c r="O3079">
        <f t="shared" si="288"/>
        <v>2</v>
      </c>
      <c r="P3079">
        <f t="shared" si="289"/>
        <v>13</v>
      </c>
      <c r="Q3079" t="s">
        <v>8308</v>
      </c>
      <c r="R3079" t="s">
        <v>8314</v>
      </c>
      <c r="S3079" s="14">
        <f t="shared" si="290"/>
        <v>41817.866435185184</v>
      </c>
      <c r="T3079" s="14">
        <f t="shared" si="291"/>
        <v>41847.643750000003</v>
      </c>
      <c r="U3079">
        <f t="shared" si="292"/>
        <v>30</v>
      </c>
      <c r="V3079">
        <f t="shared" si="293"/>
        <v>2014</v>
      </c>
    </row>
    <row r="3080" spans="1:22" ht="45" x14ac:dyDescent="0.25">
      <c r="A3080">
        <v>2878</v>
      </c>
      <c r="B3080" s="3" t="s">
        <v>2878</v>
      </c>
      <c r="C3080" s="3" t="s">
        <v>6988</v>
      </c>
      <c r="D3080" s="6">
        <v>3000</v>
      </c>
      <c r="E3080" s="8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8269</v>
      </c>
      <c r="O3080">
        <f t="shared" si="288"/>
        <v>2</v>
      </c>
      <c r="P3080">
        <f t="shared" si="289"/>
        <v>15.75</v>
      </c>
      <c r="Q3080" t="s">
        <v>8315</v>
      </c>
      <c r="R3080" t="s">
        <v>8316</v>
      </c>
      <c r="S3080" s="14">
        <f t="shared" si="290"/>
        <v>42128.615682870368</v>
      </c>
      <c r="T3080" s="14">
        <f t="shared" si="291"/>
        <v>42188.615682870368</v>
      </c>
      <c r="U3080">
        <f t="shared" si="292"/>
        <v>60</v>
      </c>
      <c r="V3080">
        <f t="shared" si="293"/>
        <v>2015</v>
      </c>
    </row>
    <row r="3081" spans="1:22" ht="60" x14ac:dyDescent="0.25">
      <c r="A3081">
        <v>4093</v>
      </c>
      <c r="B3081" s="3" t="s">
        <v>4089</v>
      </c>
      <c r="C3081" s="3" t="s">
        <v>8196</v>
      </c>
      <c r="D3081" s="6">
        <v>2500</v>
      </c>
      <c r="E3081" s="8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8269</v>
      </c>
      <c r="O3081">
        <f t="shared" si="288"/>
        <v>2</v>
      </c>
      <c r="P3081">
        <f t="shared" si="289"/>
        <v>15</v>
      </c>
      <c r="Q3081" t="s">
        <v>8315</v>
      </c>
      <c r="R3081" t="s">
        <v>8316</v>
      </c>
      <c r="S3081" s="14">
        <f t="shared" si="290"/>
        <v>42178.815891203703</v>
      </c>
      <c r="T3081" s="14">
        <f t="shared" si="291"/>
        <v>42238.815891203703</v>
      </c>
      <c r="U3081">
        <f t="shared" si="292"/>
        <v>60</v>
      </c>
      <c r="V3081">
        <f t="shared" si="293"/>
        <v>2015</v>
      </c>
    </row>
    <row r="3082" spans="1:22" ht="45" x14ac:dyDescent="0.25">
      <c r="A3082">
        <v>4108</v>
      </c>
      <c r="B3082" s="3" t="s">
        <v>4104</v>
      </c>
      <c r="C3082" s="3" t="s">
        <v>8211</v>
      </c>
      <c r="D3082" s="6">
        <v>3000</v>
      </c>
      <c r="E3082" s="8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8269</v>
      </c>
      <c r="O3082">
        <f t="shared" si="288"/>
        <v>2</v>
      </c>
      <c r="P3082">
        <f t="shared" si="289"/>
        <v>59</v>
      </c>
      <c r="Q3082" t="s">
        <v>8315</v>
      </c>
      <c r="R3082" t="s">
        <v>8316</v>
      </c>
      <c r="S3082" s="14">
        <f t="shared" si="290"/>
        <v>42767.031678240746</v>
      </c>
      <c r="T3082" s="14">
        <f t="shared" si="291"/>
        <v>42797.208333333328</v>
      </c>
      <c r="U3082">
        <f t="shared" si="292"/>
        <v>31</v>
      </c>
      <c r="V3082">
        <f t="shared" si="293"/>
        <v>2017</v>
      </c>
    </row>
    <row r="3083" spans="1:22" ht="60" x14ac:dyDescent="0.25">
      <c r="A3083">
        <v>1498</v>
      </c>
      <c r="B3083" s="3" t="s">
        <v>1499</v>
      </c>
      <c r="C3083" s="3" t="s">
        <v>5608</v>
      </c>
      <c r="D3083" s="6">
        <v>3000</v>
      </c>
      <c r="E3083" s="8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8273</v>
      </c>
      <c r="O3083">
        <f t="shared" si="288"/>
        <v>2</v>
      </c>
      <c r="P3083">
        <f t="shared" si="289"/>
        <v>19</v>
      </c>
      <c r="Q3083" t="s">
        <v>8321</v>
      </c>
      <c r="R3083" t="s">
        <v>8343</v>
      </c>
      <c r="S3083" s="14">
        <f t="shared" si="290"/>
        <v>41840.983541666668</v>
      </c>
      <c r="T3083" s="14">
        <f t="shared" si="291"/>
        <v>41885.983541666668</v>
      </c>
      <c r="U3083">
        <f t="shared" si="292"/>
        <v>45</v>
      </c>
      <c r="V3083">
        <f t="shared" si="293"/>
        <v>2014</v>
      </c>
    </row>
    <row r="3084" spans="1:22" ht="45" x14ac:dyDescent="0.25">
      <c r="A3084">
        <v>2779</v>
      </c>
      <c r="B3084" s="3" t="s">
        <v>2779</v>
      </c>
      <c r="C3084" s="3" t="s">
        <v>6889</v>
      </c>
      <c r="D3084" s="6">
        <v>2500</v>
      </c>
      <c r="E3084" s="8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8302</v>
      </c>
      <c r="O3084">
        <f t="shared" si="288"/>
        <v>2</v>
      </c>
      <c r="P3084">
        <f t="shared" si="289"/>
        <v>53</v>
      </c>
      <c r="Q3084" t="s">
        <v>8321</v>
      </c>
      <c r="R3084" t="s">
        <v>8349</v>
      </c>
      <c r="S3084" s="14">
        <f t="shared" si="290"/>
        <v>42300.585891203707</v>
      </c>
      <c r="T3084" s="14">
        <f t="shared" si="291"/>
        <v>42330.627557870372</v>
      </c>
      <c r="U3084">
        <f t="shared" si="292"/>
        <v>31</v>
      </c>
      <c r="V3084">
        <f t="shared" si="293"/>
        <v>2015</v>
      </c>
    </row>
    <row r="3085" spans="1:22" ht="60" x14ac:dyDescent="0.25">
      <c r="A3085">
        <v>1713</v>
      </c>
      <c r="B3085" s="3" t="s">
        <v>1714</v>
      </c>
      <c r="C3085" s="3" t="s">
        <v>5823</v>
      </c>
      <c r="D3085" s="6">
        <v>3000</v>
      </c>
      <c r="E3085" s="8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8291</v>
      </c>
      <c r="O3085">
        <f t="shared" si="288"/>
        <v>2</v>
      </c>
      <c r="P3085">
        <f t="shared" si="289"/>
        <v>50</v>
      </c>
      <c r="Q3085" t="s">
        <v>8312</v>
      </c>
      <c r="R3085" t="s">
        <v>8337</v>
      </c>
      <c r="S3085" s="14">
        <f t="shared" si="290"/>
        <v>41887.801064814819</v>
      </c>
      <c r="T3085" s="14">
        <f t="shared" si="291"/>
        <v>41917.801064814819</v>
      </c>
      <c r="U3085">
        <f t="shared" si="292"/>
        <v>30</v>
      </c>
      <c r="V3085">
        <f t="shared" si="293"/>
        <v>2014</v>
      </c>
    </row>
    <row r="3086" spans="1:22" ht="60" x14ac:dyDescent="0.25">
      <c r="A3086">
        <v>449</v>
      </c>
      <c r="B3086" s="3" t="s">
        <v>450</v>
      </c>
      <c r="C3086" s="3" t="s">
        <v>4559</v>
      </c>
      <c r="D3086" s="6">
        <v>2000</v>
      </c>
      <c r="E3086" s="8">
        <v>45</v>
      </c>
      <c r="F3086" t="s">
        <v>8220</v>
      </c>
      <c r="G3086" t="s">
        <v>8224</v>
      </c>
      <c r="H3086" t="s">
        <v>8246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8268</v>
      </c>
      <c r="O3086">
        <f t="shared" si="288"/>
        <v>2</v>
      </c>
      <c r="P3086">
        <f t="shared" si="289"/>
        <v>9</v>
      </c>
      <c r="Q3086" t="s">
        <v>8318</v>
      </c>
      <c r="R3086" t="s">
        <v>8345</v>
      </c>
      <c r="S3086" s="14">
        <f t="shared" si="290"/>
        <v>41534.568113425928</v>
      </c>
      <c r="T3086" s="14">
        <f t="shared" si="291"/>
        <v>41564.568113425928</v>
      </c>
      <c r="U3086">
        <f t="shared" si="292"/>
        <v>30</v>
      </c>
      <c r="V3086">
        <f t="shared" si="293"/>
        <v>2013</v>
      </c>
    </row>
    <row r="3087" spans="1:22" ht="60" x14ac:dyDescent="0.25">
      <c r="A3087">
        <v>865</v>
      </c>
      <c r="B3087" s="3" t="s">
        <v>866</v>
      </c>
      <c r="C3087" s="3" t="s">
        <v>4975</v>
      </c>
      <c r="D3087" s="6">
        <v>2200</v>
      </c>
      <c r="E3087" s="8">
        <v>45</v>
      </c>
      <c r="F3087" t="s">
        <v>8220</v>
      </c>
      <c r="G3087" t="s">
        <v>8223</v>
      </c>
      <c r="H3087" t="s">
        <v>8245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8276</v>
      </c>
      <c r="O3087">
        <f t="shared" si="288"/>
        <v>2</v>
      </c>
      <c r="P3087">
        <f t="shared" si="289"/>
        <v>22.5</v>
      </c>
      <c r="Q3087" t="s">
        <v>8312</v>
      </c>
      <c r="R3087" t="s">
        <v>8344</v>
      </c>
      <c r="S3087" s="14">
        <f t="shared" si="290"/>
        <v>41230.77311342593</v>
      </c>
      <c r="T3087" s="14">
        <f t="shared" si="291"/>
        <v>41290.77311342593</v>
      </c>
      <c r="U3087">
        <f t="shared" si="292"/>
        <v>60</v>
      </c>
      <c r="V3087">
        <f t="shared" si="293"/>
        <v>2012</v>
      </c>
    </row>
    <row r="3088" spans="1:22" ht="45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288"/>
        <v>2</v>
      </c>
      <c r="P3088">
        <f t="shared" si="289"/>
        <v>15</v>
      </c>
      <c r="Q3088" t="s">
        <v>8315</v>
      </c>
      <c r="R3088" t="s">
        <v>8316</v>
      </c>
      <c r="S3088" s="14">
        <f t="shared" si="290"/>
        <v>42783.513182870374</v>
      </c>
      <c r="T3088" s="14">
        <f t="shared" si="291"/>
        <v>42813.471516203703</v>
      </c>
      <c r="U3088">
        <f t="shared" si="292"/>
        <v>30</v>
      </c>
      <c r="V3088">
        <f t="shared" si="293"/>
        <v>2017</v>
      </c>
    </row>
    <row r="3089" spans="1:22" ht="60" x14ac:dyDescent="0.25">
      <c r="A3089">
        <v>3960</v>
      </c>
      <c r="B3089" s="3" t="s">
        <v>3957</v>
      </c>
      <c r="C3089" s="3" t="s">
        <v>8067</v>
      </c>
      <c r="D3089" s="6">
        <v>3000</v>
      </c>
      <c r="E3089" s="8">
        <v>45</v>
      </c>
      <c r="F3089" t="s">
        <v>8220</v>
      </c>
      <c r="G3089" t="s">
        <v>8223</v>
      </c>
      <c r="H3089" t="s">
        <v>8245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8269</v>
      </c>
      <c r="O3089">
        <f t="shared" si="288"/>
        <v>2</v>
      </c>
      <c r="P3089">
        <f t="shared" si="289"/>
        <v>11.25</v>
      </c>
      <c r="Q3089" t="s">
        <v>8315</v>
      </c>
      <c r="R3089" t="s">
        <v>8316</v>
      </c>
      <c r="S3089" s="14">
        <f t="shared" si="290"/>
        <v>42342.845555555556</v>
      </c>
      <c r="T3089" s="14">
        <f t="shared" si="291"/>
        <v>42372.845555555556</v>
      </c>
      <c r="U3089">
        <f t="shared" si="292"/>
        <v>30</v>
      </c>
      <c r="V3089">
        <f t="shared" si="293"/>
        <v>2015</v>
      </c>
    </row>
    <row r="3090" spans="1:22" ht="60" x14ac:dyDescent="0.25">
      <c r="A3090">
        <v>4107</v>
      </c>
      <c r="B3090" s="3" t="s">
        <v>4103</v>
      </c>
      <c r="C3090" s="3" t="s">
        <v>8210</v>
      </c>
      <c r="D3090" s="6">
        <v>2000</v>
      </c>
      <c r="E3090" s="8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8269</v>
      </c>
      <c r="O3090">
        <f t="shared" si="288"/>
        <v>2</v>
      </c>
      <c r="P3090">
        <f t="shared" si="289"/>
        <v>10.25</v>
      </c>
      <c r="Q3090" t="s">
        <v>8315</v>
      </c>
      <c r="R3090" t="s">
        <v>8316</v>
      </c>
      <c r="S3090" s="14">
        <f t="shared" si="290"/>
        <v>41883.916678240741</v>
      </c>
      <c r="T3090" s="14">
        <f t="shared" si="291"/>
        <v>41906.916678240741</v>
      </c>
      <c r="U3090">
        <f t="shared" si="292"/>
        <v>23</v>
      </c>
      <c r="V3090">
        <f t="shared" si="293"/>
        <v>2014</v>
      </c>
    </row>
    <row r="3091" spans="1:22" x14ac:dyDescent="0.25">
      <c r="A3091">
        <v>2864</v>
      </c>
      <c r="B3091" s="3" t="s">
        <v>2864</v>
      </c>
      <c r="C3091" s="3" t="s">
        <v>6974</v>
      </c>
      <c r="D3091" s="6">
        <v>2500</v>
      </c>
      <c r="E3091" s="8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8269</v>
      </c>
      <c r="O3091">
        <f t="shared" si="288"/>
        <v>2</v>
      </c>
      <c r="P3091">
        <f t="shared" si="289"/>
        <v>13.33</v>
      </c>
      <c r="Q3091" t="s">
        <v>8315</v>
      </c>
      <c r="R3091" t="s">
        <v>8316</v>
      </c>
      <c r="S3091" s="14">
        <f t="shared" si="290"/>
        <v>42172.613506944443</v>
      </c>
      <c r="T3091" s="14">
        <f t="shared" si="291"/>
        <v>42202.554166666669</v>
      </c>
      <c r="U3091">
        <f t="shared" si="292"/>
        <v>30</v>
      </c>
      <c r="V3091">
        <f t="shared" si="293"/>
        <v>2015</v>
      </c>
    </row>
    <row r="3092" spans="1:22" ht="45" x14ac:dyDescent="0.25">
      <c r="A3092">
        <v>2859</v>
      </c>
      <c r="B3092" s="3" t="s">
        <v>2859</v>
      </c>
      <c r="C3092" s="3" t="s">
        <v>6969</v>
      </c>
      <c r="D3092" s="6">
        <v>2000</v>
      </c>
      <c r="E3092" s="8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8269</v>
      </c>
      <c r="O3092">
        <f t="shared" si="288"/>
        <v>2</v>
      </c>
      <c r="P3092">
        <f t="shared" si="289"/>
        <v>35</v>
      </c>
      <c r="Q3092" t="s">
        <v>8315</v>
      </c>
      <c r="R3092" t="s">
        <v>8316</v>
      </c>
      <c r="S3092" s="14">
        <f t="shared" si="290"/>
        <v>42233.362314814818</v>
      </c>
      <c r="T3092" s="14">
        <f t="shared" si="291"/>
        <v>42293.362314814818</v>
      </c>
      <c r="U3092">
        <f t="shared" si="292"/>
        <v>60</v>
      </c>
      <c r="V3092">
        <f t="shared" si="293"/>
        <v>2015</v>
      </c>
    </row>
    <row r="3093" spans="1:22" ht="60" x14ac:dyDescent="0.25">
      <c r="A3093">
        <v>3887</v>
      </c>
      <c r="B3093" s="3" t="s">
        <v>3884</v>
      </c>
      <c r="C3093" s="3" t="s">
        <v>7995</v>
      </c>
      <c r="D3093" s="6">
        <v>2000</v>
      </c>
      <c r="E3093" s="8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8303</v>
      </c>
      <c r="O3093">
        <f t="shared" si="288"/>
        <v>2</v>
      </c>
      <c r="P3093">
        <f t="shared" si="289"/>
        <v>17.5</v>
      </c>
      <c r="Q3093" t="s">
        <v>8315</v>
      </c>
      <c r="R3093" t="s">
        <v>8336</v>
      </c>
      <c r="S3093" s="14">
        <f t="shared" si="290"/>
        <v>42079.857974537037</v>
      </c>
      <c r="T3093" s="14">
        <f t="shared" si="291"/>
        <v>42125.916666666672</v>
      </c>
      <c r="U3093">
        <f t="shared" si="292"/>
        <v>47</v>
      </c>
      <c r="V3093">
        <f t="shared" si="293"/>
        <v>2015</v>
      </c>
    </row>
    <row r="3094" spans="1:22" ht="30" x14ac:dyDescent="0.25">
      <c r="A3094">
        <v>3988</v>
      </c>
      <c r="B3094" s="3" t="s">
        <v>3984</v>
      </c>
      <c r="C3094" s="3" t="s">
        <v>8094</v>
      </c>
      <c r="D3094" s="6">
        <v>1500</v>
      </c>
      <c r="E3094" s="8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8269</v>
      </c>
      <c r="O3094">
        <f t="shared" si="288"/>
        <v>2</v>
      </c>
      <c r="P3094">
        <f t="shared" si="289"/>
        <v>8</v>
      </c>
      <c r="Q3094" t="s">
        <v>8315</v>
      </c>
      <c r="R3094" t="s">
        <v>8316</v>
      </c>
      <c r="S3094" s="14">
        <f t="shared" si="290"/>
        <v>42230.08116898148</v>
      </c>
      <c r="T3094" s="14">
        <f t="shared" si="291"/>
        <v>42245.08116898148</v>
      </c>
      <c r="U3094">
        <f t="shared" si="292"/>
        <v>15</v>
      </c>
      <c r="V3094">
        <f t="shared" si="293"/>
        <v>2015</v>
      </c>
    </row>
    <row r="3095" spans="1:22" ht="60" x14ac:dyDescent="0.25">
      <c r="A3095">
        <v>2591</v>
      </c>
      <c r="B3095" s="3" t="s">
        <v>2591</v>
      </c>
      <c r="C3095" s="3" t="s">
        <v>6701</v>
      </c>
      <c r="D3095" s="6">
        <v>1500</v>
      </c>
      <c r="E3095" s="8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8282</v>
      </c>
      <c r="O3095">
        <f t="shared" si="288"/>
        <v>2</v>
      </c>
      <c r="P3095">
        <f t="shared" si="289"/>
        <v>13</v>
      </c>
      <c r="Q3095" t="s">
        <v>8326</v>
      </c>
      <c r="R3095" t="s">
        <v>8354</v>
      </c>
      <c r="S3095" s="14">
        <f t="shared" si="290"/>
        <v>42382.906527777777</v>
      </c>
      <c r="T3095" s="14">
        <f t="shared" si="291"/>
        <v>42442.864861111113</v>
      </c>
      <c r="U3095">
        <f t="shared" si="292"/>
        <v>60</v>
      </c>
      <c r="V3095">
        <f t="shared" si="293"/>
        <v>2016</v>
      </c>
    </row>
    <row r="3096" spans="1:22" ht="60" x14ac:dyDescent="0.25">
      <c r="A3096">
        <v>1819</v>
      </c>
      <c r="B3096" s="3" t="s">
        <v>1820</v>
      </c>
      <c r="C3096" s="3" t="s">
        <v>5929</v>
      </c>
      <c r="D3096" s="6">
        <v>1200</v>
      </c>
      <c r="E3096" s="8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8283</v>
      </c>
      <c r="O3096">
        <f t="shared" si="288"/>
        <v>2</v>
      </c>
      <c r="P3096">
        <f t="shared" si="289"/>
        <v>6.25</v>
      </c>
      <c r="Q3096" t="s">
        <v>8323</v>
      </c>
      <c r="R3096" t="s">
        <v>8324</v>
      </c>
      <c r="S3096" s="14">
        <f t="shared" si="290"/>
        <v>41820.752268518518</v>
      </c>
      <c r="T3096" s="14">
        <f t="shared" si="291"/>
        <v>41850.752268518518</v>
      </c>
      <c r="U3096">
        <f t="shared" si="292"/>
        <v>30</v>
      </c>
      <c r="V3096">
        <f t="shared" si="293"/>
        <v>2014</v>
      </c>
    </row>
    <row r="3097" spans="1:22" ht="45" x14ac:dyDescent="0.25">
      <c r="A3097">
        <v>430</v>
      </c>
      <c r="B3097" s="3" t="s">
        <v>431</v>
      </c>
      <c r="C3097" s="3" t="s">
        <v>4540</v>
      </c>
      <c r="D3097" s="6">
        <v>1000</v>
      </c>
      <c r="E3097" s="8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8268</v>
      </c>
      <c r="O3097">
        <f t="shared" si="288"/>
        <v>2</v>
      </c>
      <c r="P3097">
        <f t="shared" si="289"/>
        <v>4.8</v>
      </c>
      <c r="Q3097" t="s">
        <v>8318</v>
      </c>
      <c r="R3097" t="s">
        <v>8345</v>
      </c>
      <c r="S3097" s="14">
        <f t="shared" si="290"/>
        <v>41513.107256944444</v>
      </c>
      <c r="T3097" s="14">
        <f t="shared" si="291"/>
        <v>41528.107256944444</v>
      </c>
      <c r="U3097">
        <f t="shared" si="292"/>
        <v>15</v>
      </c>
      <c r="V3097">
        <f t="shared" si="293"/>
        <v>2013</v>
      </c>
    </row>
    <row r="3098" spans="1:22" ht="60" x14ac:dyDescent="0.25">
      <c r="A3098">
        <v>4002</v>
      </c>
      <c r="B3098" s="3" t="s">
        <v>3998</v>
      </c>
      <c r="C3098" s="3" t="s">
        <v>8108</v>
      </c>
      <c r="D3098" s="6">
        <v>1250</v>
      </c>
      <c r="E3098" s="8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8269</v>
      </c>
      <c r="O3098">
        <f t="shared" si="288"/>
        <v>2</v>
      </c>
      <c r="P3098">
        <f t="shared" si="289"/>
        <v>5.75</v>
      </c>
      <c r="Q3098" t="s">
        <v>8315</v>
      </c>
      <c r="R3098" t="s">
        <v>8316</v>
      </c>
      <c r="S3098" s="14">
        <f t="shared" si="290"/>
        <v>41879.043530092589</v>
      </c>
      <c r="T3098" s="14">
        <f t="shared" si="291"/>
        <v>41909.043530092589</v>
      </c>
      <c r="U3098">
        <f t="shared" si="292"/>
        <v>30</v>
      </c>
      <c r="V3098">
        <f t="shared" si="293"/>
        <v>2014</v>
      </c>
    </row>
    <row r="3099" spans="1:22" ht="60" x14ac:dyDescent="0.25">
      <c r="A3099">
        <v>2133</v>
      </c>
      <c r="B3099" s="3" t="s">
        <v>2134</v>
      </c>
      <c r="C3099" s="3" t="s">
        <v>6243</v>
      </c>
      <c r="D3099" s="6">
        <v>1000</v>
      </c>
      <c r="E3099" s="8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8280</v>
      </c>
      <c r="O3099">
        <f t="shared" si="288"/>
        <v>2</v>
      </c>
      <c r="P3099">
        <f t="shared" si="289"/>
        <v>5.33</v>
      </c>
      <c r="Q3099" t="s">
        <v>8310</v>
      </c>
      <c r="R3099" t="s">
        <v>8346</v>
      </c>
      <c r="S3099" s="14">
        <f t="shared" si="290"/>
        <v>40619.097210648149</v>
      </c>
      <c r="T3099" s="14">
        <f t="shared" si="291"/>
        <v>40657.290972222225</v>
      </c>
      <c r="U3099">
        <f t="shared" si="292"/>
        <v>39</v>
      </c>
      <c r="V3099">
        <f t="shared" si="293"/>
        <v>2011</v>
      </c>
    </row>
    <row r="3100" spans="1:22" ht="45" x14ac:dyDescent="0.25">
      <c r="A3100">
        <v>2347</v>
      </c>
      <c r="B3100" s="3" t="s">
        <v>2348</v>
      </c>
      <c r="C3100" s="3" t="s">
        <v>6457</v>
      </c>
      <c r="D3100" s="6">
        <v>1000</v>
      </c>
      <c r="E3100" s="8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8270</v>
      </c>
      <c r="O3100">
        <f t="shared" si="288"/>
        <v>2</v>
      </c>
      <c r="P3100">
        <f t="shared" si="289"/>
        <v>15</v>
      </c>
      <c r="Q3100" t="s">
        <v>8308</v>
      </c>
      <c r="R3100" t="s">
        <v>8355</v>
      </c>
      <c r="S3100" s="14">
        <f t="shared" si="290"/>
        <v>42577.607361111113</v>
      </c>
      <c r="T3100" s="14">
        <f t="shared" si="291"/>
        <v>42607.607361111113</v>
      </c>
      <c r="U3100">
        <f t="shared" si="292"/>
        <v>30</v>
      </c>
      <c r="V3100">
        <f t="shared" si="293"/>
        <v>2016</v>
      </c>
    </row>
    <row r="3101" spans="1:22" ht="60" x14ac:dyDescent="0.25">
      <c r="A3101">
        <v>3642</v>
      </c>
      <c r="B3101" s="3" t="s">
        <v>3640</v>
      </c>
      <c r="C3101" s="3" t="s">
        <v>7752</v>
      </c>
      <c r="D3101" s="6">
        <v>700</v>
      </c>
      <c r="E3101" s="8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8303</v>
      </c>
      <c r="O3101">
        <f t="shared" si="288"/>
        <v>2</v>
      </c>
      <c r="P3101">
        <f t="shared" si="289"/>
        <v>7.5</v>
      </c>
      <c r="Q3101" t="s">
        <v>8315</v>
      </c>
      <c r="R3101" t="s">
        <v>8336</v>
      </c>
      <c r="S3101" s="14">
        <f t="shared" si="290"/>
        <v>42297.816284722227</v>
      </c>
      <c r="T3101" s="14">
        <f t="shared" si="291"/>
        <v>42338.708333333328</v>
      </c>
      <c r="U3101">
        <f t="shared" si="292"/>
        <v>41</v>
      </c>
      <c r="V3101">
        <f t="shared" si="293"/>
        <v>2015</v>
      </c>
    </row>
    <row r="3102" spans="1:22" ht="60" x14ac:dyDescent="0.25">
      <c r="A3102">
        <v>1042</v>
      </c>
      <c r="B3102" s="3" t="s">
        <v>1043</v>
      </c>
      <c r="C3102" s="3" t="s">
        <v>5152</v>
      </c>
      <c r="D3102" s="6">
        <v>650</v>
      </c>
      <c r="E3102" s="8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8279</v>
      </c>
      <c r="O3102">
        <f t="shared" si="288"/>
        <v>2</v>
      </c>
      <c r="P3102">
        <f t="shared" si="289"/>
        <v>10</v>
      </c>
      <c r="Q3102" t="s">
        <v>8339</v>
      </c>
      <c r="R3102" t="s">
        <v>8340</v>
      </c>
      <c r="S3102" s="14">
        <f t="shared" si="290"/>
        <v>41851.696157407408</v>
      </c>
      <c r="T3102" s="14">
        <f t="shared" si="291"/>
        <v>41894.416666666664</v>
      </c>
      <c r="U3102">
        <f t="shared" si="292"/>
        <v>43</v>
      </c>
      <c r="V3102">
        <f t="shared" si="293"/>
        <v>2014</v>
      </c>
    </row>
    <row r="3103" spans="1:22" ht="45" x14ac:dyDescent="0.25">
      <c r="A3103">
        <v>3795</v>
      </c>
      <c r="B3103" s="3" t="s">
        <v>3792</v>
      </c>
      <c r="C3103" s="3" t="s">
        <v>7905</v>
      </c>
      <c r="D3103" s="6">
        <v>600</v>
      </c>
      <c r="E3103" s="8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>
        <f t="shared" si="288"/>
        <v>2</v>
      </c>
      <c r="P3103">
        <f t="shared" si="289"/>
        <v>5</v>
      </c>
      <c r="Q3103" t="s">
        <v>8315</v>
      </c>
      <c r="R3103" t="s">
        <v>8336</v>
      </c>
      <c r="S3103" s="14">
        <f t="shared" si="290"/>
        <v>42201.436226851853</v>
      </c>
      <c r="T3103" s="14">
        <f t="shared" si="291"/>
        <v>42244.9375</v>
      </c>
      <c r="U3103">
        <f t="shared" si="292"/>
        <v>44</v>
      </c>
      <c r="V3103">
        <f t="shared" si="293"/>
        <v>2015</v>
      </c>
    </row>
    <row r="3104" spans="1:22" ht="60" x14ac:dyDescent="0.25">
      <c r="A3104">
        <v>3858</v>
      </c>
      <c r="B3104" s="3" t="s">
        <v>3855</v>
      </c>
      <c r="C3104" s="3" t="s">
        <v>7967</v>
      </c>
      <c r="D3104" s="6">
        <v>500</v>
      </c>
      <c r="E3104" s="8">
        <v>10</v>
      </c>
      <c r="F3104" t="s">
        <v>8220</v>
      </c>
      <c r="G3104" t="s">
        <v>8224</v>
      </c>
      <c r="H3104" t="s">
        <v>8246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t="s">
        <v>8269</v>
      </c>
      <c r="O3104">
        <f t="shared" si="288"/>
        <v>2</v>
      </c>
      <c r="P3104">
        <f t="shared" si="289"/>
        <v>10</v>
      </c>
      <c r="Q3104" t="s">
        <v>8315</v>
      </c>
      <c r="R3104" t="s">
        <v>8316</v>
      </c>
      <c r="S3104" s="14">
        <f t="shared" si="290"/>
        <v>42128.431064814817</v>
      </c>
      <c r="T3104" s="14">
        <f t="shared" si="291"/>
        <v>42146.875</v>
      </c>
      <c r="U3104">
        <f t="shared" si="292"/>
        <v>19</v>
      </c>
      <c r="V3104">
        <f t="shared" si="293"/>
        <v>2015</v>
      </c>
    </row>
    <row r="3105" spans="1:22" ht="60" x14ac:dyDescent="0.25">
      <c r="A3105">
        <v>1915</v>
      </c>
      <c r="B3105" s="3" t="s">
        <v>1916</v>
      </c>
      <c r="C3105" s="3" t="s">
        <v>6025</v>
      </c>
      <c r="D3105" s="6">
        <v>500</v>
      </c>
      <c r="E3105" s="8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8292</v>
      </c>
      <c r="O3105">
        <f t="shared" si="288"/>
        <v>2</v>
      </c>
      <c r="P3105">
        <f t="shared" si="289"/>
        <v>2</v>
      </c>
      <c r="Q3105" t="s">
        <v>8308</v>
      </c>
      <c r="R3105" t="s">
        <v>8348</v>
      </c>
      <c r="S3105" s="14">
        <f t="shared" si="290"/>
        <v>41864.04886574074</v>
      </c>
      <c r="T3105" s="14">
        <f t="shared" si="291"/>
        <v>41884.04886574074</v>
      </c>
      <c r="U3105">
        <f t="shared" si="292"/>
        <v>20</v>
      </c>
      <c r="V3105">
        <f t="shared" si="293"/>
        <v>2014</v>
      </c>
    </row>
    <row r="3106" spans="1:22" ht="60" x14ac:dyDescent="0.25">
      <c r="A3106">
        <v>4082</v>
      </c>
      <c r="B3106" s="3" t="s">
        <v>4078</v>
      </c>
      <c r="C3106" s="3" t="s">
        <v>8185</v>
      </c>
      <c r="D3106" s="6">
        <v>150</v>
      </c>
      <c r="E3106" s="8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>
        <f t="shared" si="288"/>
        <v>2</v>
      </c>
      <c r="P3106">
        <f t="shared" si="289"/>
        <v>1.5</v>
      </c>
      <c r="Q3106" t="s">
        <v>8315</v>
      </c>
      <c r="R3106" t="s">
        <v>8316</v>
      </c>
      <c r="S3106" s="14">
        <f t="shared" si="290"/>
        <v>42307.189270833333</v>
      </c>
      <c r="T3106" s="14">
        <f t="shared" si="291"/>
        <v>42322.958333333328</v>
      </c>
      <c r="U3106">
        <f t="shared" si="292"/>
        <v>16</v>
      </c>
      <c r="V3106">
        <f t="shared" si="293"/>
        <v>2015</v>
      </c>
    </row>
    <row r="3107" spans="1:22" ht="60" x14ac:dyDescent="0.25">
      <c r="A3107">
        <v>2148</v>
      </c>
      <c r="B3107" s="3" t="s">
        <v>2149</v>
      </c>
      <c r="C3107" s="3" t="s">
        <v>6258</v>
      </c>
      <c r="D3107" s="6">
        <v>100</v>
      </c>
      <c r="E3107" s="8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>
        <f t="shared" si="288"/>
        <v>2</v>
      </c>
      <c r="P3107">
        <f t="shared" si="289"/>
        <v>1</v>
      </c>
      <c r="Q3107" t="s">
        <v>8310</v>
      </c>
      <c r="R3107" t="s">
        <v>8346</v>
      </c>
      <c r="S3107" s="14">
        <f t="shared" si="290"/>
        <v>42066.733587962968</v>
      </c>
      <c r="T3107" s="14">
        <f t="shared" si="291"/>
        <v>42096.691921296297</v>
      </c>
      <c r="U3107">
        <f t="shared" si="292"/>
        <v>30</v>
      </c>
      <c r="V3107">
        <f t="shared" si="293"/>
        <v>2015</v>
      </c>
    </row>
    <row r="3108" spans="1:22" ht="45" x14ac:dyDescent="0.25">
      <c r="A3108">
        <v>3079</v>
      </c>
      <c r="B3108" s="3" t="s">
        <v>3079</v>
      </c>
      <c r="C3108" s="3" t="s">
        <v>7189</v>
      </c>
      <c r="D3108" s="6">
        <v>1333666</v>
      </c>
      <c r="E3108" s="8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>
        <f t="shared" si="288"/>
        <v>1</v>
      </c>
      <c r="P3108">
        <f t="shared" si="289"/>
        <v>415.78</v>
      </c>
      <c r="Q3108" t="s">
        <v>8315</v>
      </c>
      <c r="R3108" t="s">
        <v>8328</v>
      </c>
      <c r="S3108" s="14">
        <f t="shared" si="290"/>
        <v>42055.713368055556</v>
      </c>
      <c r="T3108" s="14">
        <f t="shared" si="291"/>
        <v>42085.671701388885</v>
      </c>
      <c r="U3108">
        <f t="shared" si="292"/>
        <v>30</v>
      </c>
      <c r="V3108">
        <f t="shared" si="293"/>
        <v>2015</v>
      </c>
    </row>
    <row r="3109" spans="1:22" ht="60" x14ac:dyDescent="0.25">
      <c r="A3109">
        <v>1321</v>
      </c>
      <c r="B3109" s="3" t="s">
        <v>1322</v>
      </c>
      <c r="C3109" s="3" t="s">
        <v>5431</v>
      </c>
      <c r="D3109" s="6">
        <v>462000</v>
      </c>
      <c r="E3109" s="8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8271</v>
      </c>
      <c r="O3109">
        <f t="shared" si="288"/>
        <v>1</v>
      </c>
      <c r="P3109">
        <f t="shared" si="289"/>
        <v>859.86</v>
      </c>
      <c r="Q3109" t="s">
        <v>8308</v>
      </c>
      <c r="R3109" t="s">
        <v>8314</v>
      </c>
      <c r="S3109" s="14">
        <f t="shared" si="290"/>
        <v>42697.74927083333</v>
      </c>
      <c r="T3109" s="14">
        <f t="shared" si="291"/>
        <v>42727.74927083333</v>
      </c>
      <c r="U3109">
        <f t="shared" si="292"/>
        <v>30</v>
      </c>
      <c r="V3109">
        <f t="shared" si="293"/>
        <v>2016</v>
      </c>
    </row>
    <row r="3110" spans="1:22" ht="45" x14ac:dyDescent="0.25">
      <c r="A3110">
        <v>1331</v>
      </c>
      <c r="B3110" s="3" t="s">
        <v>1332</v>
      </c>
      <c r="C3110" s="3" t="s">
        <v>5441</v>
      </c>
      <c r="D3110" s="6">
        <v>250000</v>
      </c>
      <c r="E3110" s="8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8271</v>
      </c>
      <c r="O3110">
        <f t="shared" si="288"/>
        <v>1</v>
      </c>
      <c r="P3110">
        <f t="shared" si="289"/>
        <v>100.5</v>
      </c>
      <c r="Q3110" t="s">
        <v>8308</v>
      </c>
      <c r="R3110" t="s">
        <v>8314</v>
      </c>
      <c r="S3110" s="14">
        <f t="shared" si="290"/>
        <v>42569.50409722222</v>
      </c>
      <c r="T3110" s="14">
        <f t="shared" si="291"/>
        <v>42599.50409722222</v>
      </c>
      <c r="U3110">
        <f t="shared" si="292"/>
        <v>30</v>
      </c>
      <c r="V3110">
        <f t="shared" si="293"/>
        <v>2016</v>
      </c>
    </row>
    <row r="3111" spans="1:22" x14ac:dyDescent="0.25">
      <c r="A3111">
        <v>2147</v>
      </c>
      <c r="B3111" s="3" t="s">
        <v>2148</v>
      </c>
      <c r="C3111" s="3" t="s">
        <v>6257</v>
      </c>
      <c r="D3111" s="6">
        <v>390000</v>
      </c>
      <c r="E3111" s="8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8280</v>
      </c>
      <c r="O3111">
        <f t="shared" si="288"/>
        <v>1</v>
      </c>
      <c r="P3111">
        <f t="shared" si="289"/>
        <v>49.38</v>
      </c>
      <c r="Q3111" t="s">
        <v>8310</v>
      </c>
      <c r="R3111" t="s">
        <v>8346</v>
      </c>
      <c r="S3111" s="14">
        <f t="shared" si="290"/>
        <v>41927.295694444445</v>
      </c>
      <c r="T3111" s="14">
        <f t="shared" si="291"/>
        <v>41959.337361111116</v>
      </c>
      <c r="U3111">
        <f t="shared" si="292"/>
        <v>33</v>
      </c>
      <c r="V3111">
        <f t="shared" si="293"/>
        <v>2014</v>
      </c>
    </row>
    <row r="3112" spans="1:22" ht="60" x14ac:dyDescent="0.25">
      <c r="A3112">
        <v>1314</v>
      </c>
      <c r="B3112" s="3" t="s">
        <v>1315</v>
      </c>
      <c r="C3112" s="3" t="s">
        <v>5424</v>
      </c>
      <c r="D3112" s="6">
        <v>180000</v>
      </c>
      <c r="E3112" s="8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8271</v>
      </c>
      <c r="O3112">
        <f t="shared" si="288"/>
        <v>1</v>
      </c>
      <c r="P3112">
        <f t="shared" si="289"/>
        <v>184.36</v>
      </c>
      <c r="Q3112" t="s">
        <v>8308</v>
      </c>
      <c r="R3112" t="s">
        <v>8314</v>
      </c>
      <c r="S3112" s="14">
        <f t="shared" si="290"/>
        <v>42604.669675925921</v>
      </c>
      <c r="T3112" s="14">
        <f t="shared" si="291"/>
        <v>42664.669675925921</v>
      </c>
      <c r="U3112">
        <f t="shared" si="292"/>
        <v>60</v>
      </c>
      <c r="V3112">
        <f t="shared" si="293"/>
        <v>2016</v>
      </c>
    </row>
    <row r="3113" spans="1:22" ht="60" x14ac:dyDescent="0.25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288"/>
        <v>1</v>
      </c>
      <c r="P3113">
        <f t="shared" si="289"/>
        <v>673.33</v>
      </c>
      <c r="Q3113" t="s">
        <v>8321</v>
      </c>
      <c r="R3113" t="s">
        <v>8356</v>
      </c>
      <c r="S3113" s="14">
        <f t="shared" si="290"/>
        <v>42198.765844907408</v>
      </c>
      <c r="T3113" s="14">
        <f t="shared" si="291"/>
        <v>42258.765844907408</v>
      </c>
      <c r="U3113">
        <f t="shared" si="292"/>
        <v>60</v>
      </c>
      <c r="V3113">
        <f t="shared" si="293"/>
        <v>2015</v>
      </c>
    </row>
    <row r="3114" spans="1:22" ht="45" x14ac:dyDescent="0.25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288"/>
        <v>1</v>
      </c>
      <c r="P3114">
        <f t="shared" si="289"/>
        <v>501.25</v>
      </c>
      <c r="Q3114" t="s">
        <v>8326</v>
      </c>
      <c r="R3114" t="s">
        <v>8354</v>
      </c>
      <c r="S3114" s="14">
        <f t="shared" si="290"/>
        <v>42734.879236111112</v>
      </c>
      <c r="T3114" s="14">
        <f t="shared" si="291"/>
        <v>42771.697222222225</v>
      </c>
      <c r="U3114">
        <f t="shared" si="292"/>
        <v>37</v>
      </c>
      <c r="V3114">
        <f t="shared" si="293"/>
        <v>2016</v>
      </c>
    </row>
    <row r="3115" spans="1:22" ht="60" x14ac:dyDescent="0.25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288"/>
        <v>1</v>
      </c>
      <c r="P3115">
        <f t="shared" si="289"/>
        <v>61.29</v>
      </c>
      <c r="Q3115" t="s">
        <v>8308</v>
      </c>
      <c r="R3115" t="s">
        <v>8314</v>
      </c>
      <c r="S3115" s="14">
        <f t="shared" si="290"/>
        <v>42012.768298611118</v>
      </c>
      <c r="T3115" s="14">
        <f t="shared" si="291"/>
        <v>42042.768298611118</v>
      </c>
      <c r="U3115">
        <f t="shared" si="292"/>
        <v>30</v>
      </c>
      <c r="V3115">
        <f t="shared" si="293"/>
        <v>2015</v>
      </c>
    </row>
    <row r="3116" spans="1:22" ht="60" x14ac:dyDescent="0.25">
      <c r="A3116">
        <v>608</v>
      </c>
      <c r="B3116" s="3" t="s">
        <v>609</v>
      </c>
      <c r="C3116" s="3" t="s">
        <v>4718</v>
      </c>
      <c r="D3116" s="6">
        <v>150000</v>
      </c>
      <c r="E3116" s="8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8270</v>
      </c>
      <c r="O3116">
        <f t="shared" si="288"/>
        <v>1</v>
      </c>
      <c r="P3116">
        <f t="shared" si="289"/>
        <v>292.2</v>
      </c>
      <c r="Q3116" t="s">
        <v>8308</v>
      </c>
      <c r="R3116" t="s">
        <v>8355</v>
      </c>
      <c r="S3116" s="14">
        <f t="shared" si="290"/>
        <v>42140.921064814815</v>
      </c>
      <c r="T3116" s="14">
        <f t="shared" si="291"/>
        <v>42170.921064814815</v>
      </c>
      <c r="U3116">
        <f t="shared" si="292"/>
        <v>30</v>
      </c>
      <c r="V3116">
        <f t="shared" si="293"/>
        <v>2015</v>
      </c>
    </row>
    <row r="3117" spans="1:22" ht="60" x14ac:dyDescent="0.25">
      <c r="A3117">
        <v>557</v>
      </c>
      <c r="B3117" s="3" t="s">
        <v>558</v>
      </c>
      <c r="C3117" s="3" t="s">
        <v>4667</v>
      </c>
      <c r="D3117" s="6">
        <v>150000</v>
      </c>
      <c r="E3117" s="8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8270</v>
      </c>
      <c r="O3117">
        <f t="shared" si="288"/>
        <v>1</v>
      </c>
      <c r="P3117">
        <f t="shared" si="289"/>
        <v>68.3</v>
      </c>
      <c r="Q3117" t="s">
        <v>8308</v>
      </c>
      <c r="R3117" t="s">
        <v>8355</v>
      </c>
      <c r="S3117" s="14">
        <f t="shared" si="290"/>
        <v>42676.942164351851</v>
      </c>
      <c r="T3117" s="14">
        <f t="shared" si="291"/>
        <v>42706.983831018515</v>
      </c>
      <c r="U3117">
        <f t="shared" si="292"/>
        <v>31</v>
      </c>
      <c r="V3117">
        <f t="shared" si="293"/>
        <v>2016</v>
      </c>
    </row>
    <row r="3118" spans="1:22" ht="60" x14ac:dyDescent="0.25">
      <c r="A3118">
        <v>3977</v>
      </c>
      <c r="B3118" s="3" t="s">
        <v>3974</v>
      </c>
      <c r="C3118" s="3" t="s">
        <v>8084</v>
      </c>
      <c r="D3118" s="6">
        <v>90000</v>
      </c>
      <c r="E3118" s="8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8269</v>
      </c>
      <c r="O3118">
        <f t="shared" si="288"/>
        <v>1</v>
      </c>
      <c r="P3118">
        <f t="shared" si="289"/>
        <v>217.5</v>
      </c>
      <c r="Q3118" t="s">
        <v>8315</v>
      </c>
      <c r="R3118" t="s">
        <v>8316</v>
      </c>
      <c r="S3118" s="14">
        <f t="shared" si="290"/>
        <v>42543.788564814815</v>
      </c>
      <c r="T3118" s="14">
        <f t="shared" si="291"/>
        <v>42573.788564814815</v>
      </c>
      <c r="U3118">
        <f t="shared" si="292"/>
        <v>30</v>
      </c>
      <c r="V3118">
        <f t="shared" si="293"/>
        <v>2016</v>
      </c>
    </row>
    <row r="3119" spans="1:22" ht="45" x14ac:dyDescent="0.25">
      <c r="A3119">
        <v>3092</v>
      </c>
      <c r="B3119" s="3" t="s">
        <v>3092</v>
      </c>
      <c r="C3119" s="3" t="s">
        <v>7202</v>
      </c>
      <c r="D3119" s="6">
        <v>100000</v>
      </c>
      <c r="E3119" s="8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8301</v>
      </c>
      <c r="O3119">
        <f t="shared" si="288"/>
        <v>1</v>
      </c>
      <c r="P3119">
        <f t="shared" si="289"/>
        <v>56.34</v>
      </c>
      <c r="Q3119" t="s">
        <v>8315</v>
      </c>
      <c r="R3119" t="s">
        <v>8328</v>
      </c>
      <c r="S3119" s="14">
        <f t="shared" si="290"/>
        <v>42255.619351851856</v>
      </c>
      <c r="T3119" s="14">
        <f t="shared" si="291"/>
        <v>42292.916666666672</v>
      </c>
      <c r="U3119">
        <f t="shared" si="292"/>
        <v>38</v>
      </c>
      <c r="V3119">
        <f t="shared" si="293"/>
        <v>2015</v>
      </c>
    </row>
    <row r="3120" spans="1:22" ht="60" x14ac:dyDescent="0.25">
      <c r="A3120">
        <v>1326</v>
      </c>
      <c r="B3120" s="3" t="s">
        <v>1327</v>
      </c>
      <c r="C3120" s="3" t="s">
        <v>5436</v>
      </c>
      <c r="D3120" s="6">
        <v>100000</v>
      </c>
      <c r="E3120" s="8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8271</v>
      </c>
      <c r="O3120">
        <f t="shared" si="288"/>
        <v>1</v>
      </c>
      <c r="P3120">
        <f t="shared" si="289"/>
        <v>102.73</v>
      </c>
      <c r="Q3120" t="s">
        <v>8308</v>
      </c>
      <c r="R3120" t="s">
        <v>8314</v>
      </c>
      <c r="S3120" s="14">
        <f t="shared" si="290"/>
        <v>41974.791990740734</v>
      </c>
      <c r="T3120" s="14">
        <f t="shared" si="291"/>
        <v>42019.791990740734</v>
      </c>
      <c r="U3120">
        <f t="shared" si="292"/>
        <v>45</v>
      </c>
      <c r="V3120">
        <f t="shared" si="293"/>
        <v>2014</v>
      </c>
    </row>
    <row r="3121" spans="1:22" ht="60" x14ac:dyDescent="0.25">
      <c r="A3121">
        <v>2387</v>
      </c>
      <c r="B3121" s="3" t="s">
        <v>2388</v>
      </c>
      <c r="C3121" s="3" t="s">
        <v>6497</v>
      </c>
      <c r="D3121" s="6">
        <v>150000</v>
      </c>
      <c r="E3121" s="8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8270</v>
      </c>
      <c r="O3121">
        <f t="shared" si="288"/>
        <v>1</v>
      </c>
      <c r="P3121">
        <f t="shared" si="289"/>
        <v>342</v>
      </c>
      <c r="Q3121" t="s">
        <v>8308</v>
      </c>
      <c r="R3121" t="s">
        <v>8355</v>
      </c>
      <c r="S3121" s="14">
        <f t="shared" si="290"/>
        <v>42528.626620370371</v>
      </c>
      <c r="T3121" s="14">
        <f t="shared" si="291"/>
        <v>42573.626620370371</v>
      </c>
      <c r="U3121">
        <f t="shared" si="292"/>
        <v>45</v>
      </c>
      <c r="V3121">
        <f t="shared" si="293"/>
        <v>2016</v>
      </c>
    </row>
    <row r="3122" spans="1:22" ht="60" x14ac:dyDescent="0.25">
      <c r="A3122">
        <v>3798</v>
      </c>
      <c r="B3122" s="3" t="s">
        <v>3795</v>
      </c>
      <c r="C3122" s="3" t="s">
        <v>7908</v>
      </c>
      <c r="D3122" s="6">
        <v>70000</v>
      </c>
      <c r="E3122" s="8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8303</v>
      </c>
      <c r="O3122">
        <f t="shared" si="288"/>
        <v>1</v>
      </c>
      <c r="P3122">
        <f t="shared" si="289"/>
        <v>205</v>
      </c>
      <c r="Q3122" t="s">
        <v>8315</v>
      </c>
      <c r="R3122" t="s">
        <v>8336</v>
      </c>
      <c r="S3122" s="14">
        <f t="shared" si="290"/>
        <v>41831.722777777781</v>
      </c>
      <c r="T3122" s="14">
        <f t="shared" si="291"/>
        <v>41861.722777777781</v>
      </c>
      <c r="U3122">
        <f t="shared" si="292"/>
        <v>30</v>
      </c>
      <c r="V3122">
        <f t="shared" si="293"/>
        <v>2014</v>
      </c>
    </row>
    <row r="3123" spans="1:22" ht="60" x14ac:dyDescent="0.25">
      <c r="A3123">
        <v>2509</v>
      </c>
      <c r="B3123" s="3" t="s">
        <v>2509</v>
      </c>
      <c r="C3123" s="3" t="s">
        <v>6619</v>
      </c>
      <c r="D3123" s="6">
        <v>95000</v>
      </c>
      <c r="E3123" s="8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8297</v>
      </c>
      <c r="O3123">
        <f t="shared" si="288"/>
        <v>1</v>
      </c>
      <c r="P3123">
        <f t="shared" si="289"/>
        <v>35.71</v>
      </c>
      <c r="Q3123" t="s">
        <v>8326</v>
      </c>
      <c r="R3123" t="s">
        <v>8357</v>
      </c>
      <c r="S3123" s="14">
        <f t="shared" si="290"/>
        <v>42058.809594907405</v>
      </c>
      <c r="T3123" s="14">
        <f t="shared" si="291"/>
        <v>42114.767928240741</v>
      </c>
      <c r="U3123">
        <f t="shared" si="292"/>
        <v>56</v>
      </c>
      <c r="V3123">
        <f t="shared" si="293"/>
        <v>2015</v>
      </c>
    </row>
    <row r="3124" spans="1:22" ht="30" x14ac:dyDescent="0.25">
      <c r="A3124">
        <v>705</v>
      </c>
      <c r="B3124" s="3" t="s">
        <v>706</v>
      </c>
      <c r="C3124" s="3" t="s">
        <v>4815</v>
      </c>
      <c r="D3124" s="6">
        <v>100000</v>
      </c>
      <c r="E3124" s="8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8271</v>
      </c>
      <c r="O3124">
        <f t="shared" si="288"/>
        <v>1</v>
      </c>
      <c r="P3124">
        <f t="shared" si="289"/>
        <v>195.4</v>
      </c>
      <c r="Q3124" t="s">
        <v>8308</v>
      </c>
      <c r="R3124" t="s">
        <v>8314</v>
      </c>
      <c r="S3124" s="14">
        <f t="shared" si="290"/>
        <v>42726.491643518515</v>
      </c>
      <c r="T3124" s="14">
        <f t="shared" si="291"/>
        <v>42756.491643518515</v>
      </c>
      <c r="U3124">
        <f t="shared" si="292"/>
        <v>30</v>
      </c>
      <c r="V3124">
        <f t="shared" si="293"/>
        <v>2016</v>
      </c>
    </row>
    <row r="3125" spans="1:22" ht="60" x14ac:dyDescent="0.25">
      <c r="A3125">
        <v>2652</v>
      </c>
      <c r="B3125" s="3" t="s">
        <v>2652</v>
      </c>
      <c r="C3125" s="3" t="s">
        <v>6762</v>
      </c>
      <c r="D3125" s="6">
        <v>100000</v>
      </c>
      <c r="E3125" s="8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8299</v>
      </c>
      <c r="O3125">
        <f t="shared" si="288"/>
        <v>1</v>
      </c>
      <c r="P3125">
        <f t="shared" si="289"/>
        <v>80.45</v>
      </c>
      <c r="Q3125" t="s">
        <v>8308</v>
      </c>
      <c r="R3125" t="s">
        <v>8317</v>
      </c>
      <c r="S3125" s="14">
        <f t="shared" si="290"/>
        <v>41953.158854166672</v>
      </c>
      <c r="T3125" s="14">
        <f t="shared" si="291"/>
        <v>41983.158854166672</v>
      </c>
      <c r="U3125">
        <f t="shared" si="292"/>
        <v>30</v>
      </c>
      <c r="V3125">
        <f t="shared" si="293"/>
        <v>2014</v>
      </c>
    </row>
    <row r="3126" spans="1:22" ht="60" x14ac:dyDescent="0.25">
      <c r="A3126">
        <v>964</v>
      </c>
      <c r="B3126" s="3" t="s">
        <v>965</v>
      </c>
      <c r="C3126" s="3" t="s">
        <v>5074</v>
      </c>
      <c r="D3126" s="6">
        <v>110000</v>
      </c>
      <c r="E3126" s="8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8271</v>
      </c>
      <c r="O3126">
        <f t="shared" si="288"/>
        <v>1</v>
      </c>
      <c r="P3126">
        <f t="shared" si="289"/>
        <v>30.31</v>
      </c>
      <c r="Q3126" t="s">
        <v>8308</v>
      </c>
      <c r="R3126" t="s">
        <v>8314</v>
      </c>
      <c r="S3126" s="14">
        <f t="shared" si="290"/>
        <v>42208.628692129627</v>
      </c>
      <c r="T3126" s="14">
        <f t="shared" si="291"/>
        <v>42248.628692129627</v>
      </c>
      <c r="U3126">
        <f t="shared" si="292"/>
        <v>40</v>
      </c>
      <c r="V3126">
        <f t="shared" si="293"/>
        <v>2015</v>
      </c>
    </row>
    <row r="3127" spans="1:22" ht="45" x14ac:dyDescent="0.25">
      <c r="A3127">
        <v>2125</v>
      </c>
      <c r="B3127" s="3" t="s">
        <v>2126</v>
      </c>
      <c r="C3127" s="3" t="s">
        <v>6235</v>
      </c>
      <c r="D3127" s="6">
        <v>60000</v>
      </c>
      <c r="E3127" s="8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8280</v>
      </c>
      <c r="O3127">
        <f t="shared" si="288"/>
        <v>1</v>
      </c>
      <c r="P3127">
        <f t="shared" si="289"/>
        <v>31.56</v>
      </c>
      <c r="Q3127" t="s">
        <v>8310</v>
      </c>
      <c r="R3127" t="s">
        <v>8346</v>
      </c>
      <c r="S3127" s="14">
        <f t="shared" si="290"/>
        <v>42191.023530092592</v>
      </c>
      <c r="T3127" s="14">
        <f t="shared" si="291"/>
        <v>42221.023530092592</v>
      </c>
      <c r="U3127">
        <f t="shared" si="292"/>
        <v>30</v>
      </c>
      <c r="V3127">
        <f t="shared" si="293"/>
        <v>2015</v>
      </c>
    </row>
    <row r="3128" spans="1:22" ht="60" x14ac:dyDescent="0.25">
      <c r="A3128">
        <v>2684</v>
      </c>
      <c r="B3128" s="3" t="s">
        <v>2684</v>
      </c>
      <c r="C3128" s="3" t="s">
        <v>6794</v>
      </c>
      <c r="D3128" s="6">
        <v>70000</v>
      </c>
      <c r="E3128" s="8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8282</v>
      </c>
      <c r="O3128">
        <f t="shared" si="288"/>
        <v>1</v>
      </c>
      <c r="P3128">
        <f t="shared" si="289"/>
        <v>200</v>
      </c>
      <c r="Q3128" t="s">
        <v>8326</v>
      </c>
      <c r="R3128" t="s">
        <v>8354</v>
      </c>
      <c r="S3128" s="14">
        <f t="shared" si="290"/>
        <v>41820.914641203701</v>
      </c>
      <c r="T3128" s="14">
        <f t="shared" si="291"/>
        <v>41860.914641203701</v>
      </c>
      <c r="U3128">
        <f t="shared" si="292"/>
        <v>40</v>
      </c>
      <c r="V3128">
        <f t="shared" si="293"/>
        <v>2014</v>
      </c>
    </row>
    <row r="3129" spans="1:22" ht="60" x14ac:dyDescent="0.25">
      <c r="A3129">
        <v>2385</v>
      </c>
      <c r="B3129" s="3" t="s">
        <v>2386</v>
      </c>
      <c r="C3129" s="3" t="s">
        <v>6495</v>
      </c>
      <c r="D3129" s="6">
        <v>65000</v>
      </c>
      <c r="E3129" s="8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8270</v>
      </c>
      <c r="O3129">
        <f t="shared" si="288"/>
        <v>1</v>
      </c>
      <c r="P3129">
        <f t="shared" si="289"/>
        <v>112.57</v>
      </c>
      <c r="Q3129" t="s">
        <v>8308</v>
      </c>
      <c r="R3129" t="s">
        <v>8355</v>
      </c>
      <c r="S3129" s="14">
        <f t="shared" si="290"/>
        <v>42191.70175925926</v>
      </c>
      <c r="T3129" s="14">
        <f t="shared" si="291"/>
        <v>42221.70175925926</v>
      </c>
      <c r="U3129">
        <f t="shared" si="292"/>
        <v>30</v>
      </c>
      <c r="V3129">
        <f t="shared" si="293"/>
        <v>2015</v>
      </c>
    </row>
    <row r="3130" spans="1:22" ht="45" x14ac:dyDescent="0.25">
      <c r="A3130">
        <v>631</v>
      </c>
      <c r="B3130" s="3" t="s">
        <v>632</v>
      </c>
      <c r="C3130" s="3" t="s">
        <v>4741</v>
      </c>
      <c r="D3130" s="6">
        <v>50000</v>
      </c>
      <c r="E3130" s="8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8270</v>
      </c>
      <c r="O3130">
        <f t="shared" si="288"/>
        <v>1</v>
      </c>
      <c r="P3130">
        <f t="shared" si="289"/>
        <v>76.67</v>
      </c>
      <c r="Q3130" t="s">
        <v>8308</v>
      </c>
      <c r="R3130" t="s">
        <v>8355</v>
      </c>
      <c r="S3130" s="14">
        <f t="shared" si="290"/>
        <v>42489.772326388891</v>
      </c>
      <c r="T3130" s="14">
        <f t="shared" si="291"/>
        <v>42518.772326388891</v>
      </c>
      <c r="U3130">
        <f t="shared" si="292"/>
        <v>29</v>
      </c>
      <c r="V3130">
        <f t="shared" si="293"/>
        <v>2016</v>
      </c>
    </row>
    <row r="3131" spans="1:22" ht="60" x14ac:dyDescent="0.25">
      <c r="A3131">
        <v>2367</v>
      </c>
      <c r="B3131" s="3" t="s">
        <v>2368</v>
      </c>
      <c r="C3131" s="3" t="s">
        <v>6477</v>
      </c>
      <c r="D3131" s="6">
        <v>50000</v>
      </c>
      <c r="E3131" s="8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8270</v>
      </c>
      <c r="O3131">
        <f t="shared" si="288"/>
        <v>1</v>
      </c>
      <c r="P3131">
        <f t="shared" si="289"/>
        <v>47.86</v>
      </c>
      <c r="Q3131" t="s">
        <v>8308</v>
      </c>
      <c r="R3131" t="s">
        <v>8355</v>
      </c>
      <c r="S3131" s="14">
        <f t="shared" si="290"/>
        <v>42425.970092592594</v>
      </c>
      <c r="T3131" s="14">
        <f t="shared" si="291"/>
        <v>42485.928425925929</v>
      </c>
      <c r="U3131">
        <f t="shared" si="292"/>
        <v>60</v>
      </c>
      <c r="V3131">
        <f t="shared" si="293"/>
        <v>2016</v>
      </c>
    </row>
    <row r="3132" spans="1:22" ht="60" x14ac:dyDescent="0.25">
      <c r="A3132">
        <v>164</v>
      </c>
      <c r="B3132" s="3" t="s">
        <v>166</v>
      </c>
      <c r="C3132" s="3" t="s">
        <v>4274</v>
      </c>
      <c r="D3132" s="6">
        <v>120000</v>
      </c>
      <c r="E3132" s="8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8266</v>
      </c>
      <c r="O3132">
        <f t="shared" si="288"/>
        <v>1</v>
      </c>
      <c r="P3132">
        <f t="shared" si="289"/>
        <v>91.43</v>
      </c>
      <c r="Q3132" t="s">
        <v>8318</v>
      </c>
      <c r="R3132" t="s">
        <v>8347</v>
      </c>
      <c r="S3132" s="14">
        <f t="shared" si="290"/>
        <v>41841.762743055559</v>
      </c>
      <c r="T3132" s="14">
        <f t="shared" si="291"/>
        <v>41901.762743055559</v>
      </c>
      <c r="U3132">
        <f t="shared" si="292"/>
        <v>60</v>
      </c>
      <c r="V3132">
        <f t="shared" si="293"/>
        <v>2014</v>
      </c>
    </row>
    <row r="3133" spans="1:22" ht="30" x14ac:dyDescent="0.25">
      <c r="A3133">
        <v>1913</v>
      </c>
      <c r="B3133" s="3" t="s">
        <v>1914</v>
      </c>
      <c r="C3133" s="3" t="s">
        <v>6023</v>
      </c>
      <c r="D3133" s="6">
        <v>48000</v>
      </c>
      <c r="E3133" s="8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8292</v>
      </c>
      <c r="O3133">
        <f t="shared" si="288"/>
        <v>1</v>
      </c>
      <c r="P3133">
        <f t="shared" si="289"/>
        <v>24.5</v>
      </c>
      <c r="Q3133" t="s">
        <v>8308</v>
      </c>
      <c r="R3133" t="s">
        <v>8348</v>
      </c>
      <c r="S3133" s="14">
        <f t="shared" si="290"/>
        <v>41890.511319444442</v>
      </c>
      <c r="T3133" s="14">
        <f t="shared" si="291"/>
        <v>41920.511319444442</v>
      </c>
      <c r="U3133">
        <f t="shared" si="292"/>
        <v>30</v>
      </c>
      <c r="V3133">
        <f t="shared" si="293"/>
        <v>2014</v>
      </c>
    </row>
    <row r="3134" spans="1:22" ht="60" x14ac:dyDescent="0.25">
      <c r="A3134">
        <v>695</v>
      </c>
      <c r="B3134" s="3" t="s">
        <v>696</v>
      </c>
      <c r="C3134" s="3" t="s">
        <v>4805</v>
      </c>
      <c r="D3134" s="6">
        <v>60000</v>
      </c>
      <c r="E3134" s="8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8271</v>
      </c>
      <c r="O3134">
        <f t="shared" si="288"/>
        <v>1</v>
      </c>
      <c r="P3134">
        <f t="shared" si="289"/>
        <v>90.86</v>
      </c>
      <c r="Q3134" t="s">
        <v>8308</v>
      </c>
      <c r="R3134" t="s">
        <v>8314</v>
      </c>
      <c r="S3134" s="14">
        <f t="shared" si="290"/>
        <v>41913.521064814813</v>
      </c>
      <c r="T3134" s="14">
        <f t="shared" si="291"/>
        <v>41943.521064814813</v>
      </c>
      <c r="U3134">
        <f t="shared" si="292"/>
        <v>30</v>
      </c>
      <c r="V3134">
        <f t="shared" si="293"/>
        <v>2014</v>
      </c>
    </row>
    <row r="3135" spans="1:22" ht="60" x14ac:dyDescent="0.25">
      <c r="A3135">
        <v>1320</v>
      </c>
      <c r="B3135" s="3" t="s">
        <v>1321</v>
      </c>
      <c r="C3135" s="3" t="s">
        <v>5430</v>
      </c>
      <c r="D3135" s="6">
        <v>100000</v>
      </c>
      <c r="E3135" s="8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8271</v>
      </c>
      <c r="O3135">
        <f t="shared" si="288"/>
        <v>1</v>
      </c>
      <c r="P3135">
        <f t="shared" si="289"/>
        <v>167.67</v>
      </c>
      <c r="Q3135" t="s">
        <v>8308</v>
      </c>
      <c r="R3135" t="s">
        <v>8314</v>
      </c>
      <c r="S3135" s="14">
        <f t="shared" si="290"/>
        <v>42705.690347222218</v>
      </c>
      <c r="T3135" s="14">
        <f t="shared" si="291"/>
        <v>42734.958333333328</v>
      </c>
      <c r="U3135">
        <f t="shared" si="292"/>
        <v>30</v>
      </c>
      <c r="V3135">
        <f t="shared" si="293"/>
        <v>2016</v>
      </c>
    </row>
    <row r="3136" spans="1:22" ht="75" x14ac:dyDescent="0.25">
      <c r="A3136">
        <v>3788</v>
      </c>
      <c r="B3136" s="3" t="s">
        <v>3785</v>
      </c>
      <c r="C3136" s="3" t="s">
        <v>7898</v>
      </c>
      <c r="D3136" s="6">
        <v>75000</v>
      </c>
      <c r="E3136" s="8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8303</v>
      </c>
      <c r="O3136">
        <f t="shared" si="288"/>
        <v>1</v>
      </c>
      <c r="P3136">
        <f t="shared" si="289"/>
        <v>500</v>
      </c>
      <c r="Q3136" t="s">
        <v>8315</v>
      </c>
      <c r="R3136" t="s">
        <v>8336</v>
      </c>
      <c r="S3136" s="14">
        <f t="shared" si="290"/>
        <v>42333.695821759262</v>
      </c>
      <c r="T3136" s="14">
        <f t="shared" si="291"/>
        <v>42361.679166666669</v>
      </c>
      <c r="U3136">
        <f t="shared" si="292"/>
        <v>28</v>
      </c>
      <c r="V3136">
        <f t="shared" si="293"/>
        <v>2015</v>
      </c>
    </row>
    <row r="3137" spans="1:22" ht="45" x14ac:dyDescent="0.25">
      <c r="A3137">
        <v>704</v>
      </c>
      <c r="B3137" s="3" t="s">
        <v>705</v>
      </c>
      <c r="C3137" s="3" t="s">
        <v>4814</v>
      </c>
      <c r="D3137" s="6">
        <v>55000</v>
      </c>
      <c r="E3137" s="8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8271</v>
      </c>
      <c r="O3137">
        <f t="shared" si="288"/>
        <v>1</v>
      </c>
      <c r="P3137">
        <f t="shared" si="289"/>
        <v>120.25</v>
      </c>
      <c r="Q3137" t="s">
        <v>8308</v>
      </c>
      <c r="R3137" t="s">
        <v>8314</v>
      </c>
      <c r="S3137" s="14">
        <f t="shared" si="290"/>
        <v>42726.192916666667</v>
      </c>
      <c r="T3137" s="14">
        <f t="shared" si="291"/>
        <v>42786.192916666667</v>
      </c>
      <c r="U3137">
        <f t="shared" si="292"/>
        <v>60</v>
      </c>
      <c r="V3137">
        <f t="shared" si="293"/>
        <v>2016</v>
      </c>
    </row>
    <row r="3138" spans="1:22" ht="60" x14ac:dyDescent="0.25">
      <c r="A3138">
        <v>2388</v>
      </c>
      <c r="B3138" s="3" t="s">
        <v>2389</v>
      </c>
      <c r="C3138" s="3" t="s">
        <v>6498</v>
      </c>
      <c r="D3138" s="6">
        <v>37000</v>
      </c>
      <c r="E3138" s="8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8270</v>
      </c>
      <c r="O3138">
        <f t="shared" ref="O3138:O3201" si="294">ROUND(E3138/D3138*100,0)</f>
        <v>1</v>
      </c>
      <c r="P3138">
        <f t="shared" si="289"/>
        <v>57.88</v>
      </c>
      <c r="Q3138" t="s">
        <v>8308</v>
      </c>
      <c r="R3138" t="s">
        <v>8355</v>
      </c>
      <c r="S3138" s="14">
        <f t="shared" si="290"/>
        <v>41989.853692129633</v>
      </c>
      <c r="T3138" s="14">
        <f t="shared" si="291"/>
        <v>42019.811805555553</v>
      </c>
      <c r="U3138">
        <f t="shared" si="292"/>
        <v>30</v>
      </c>
      <c r="V3138">
        <f t="shared" si="293"/>
        <v>2014</v>
      </c>
    </row>
    <row r="3139" spans="1:22" ht="60" x14ac:dyDescent="0.25">
      <c r="A3139">
        <v>422</v>
      </c>
      <c r="B3139" s="3" t="s">
        <v>423</v>
      </c>
      <c r="C3139" s="3" t="s">
        <v>4532</v>
      </c>
      <c r="D3139" s="6">
        <v>40000</v>
      </c>
      <c r="E3139" s="8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8268</v>
      </c>
      <c r="O3139">
        <f t="shared" si="294"/>
        <v>1</v>
      </c>
      <c r="P3139">
        <f t="shared" ref="P3139:P3202" si="295">IFERROR(ROUND(E3139/L3139,2),0)</f>
        <v>35.83</v>
      </c>
      <c r="Q3139" t="s">
        <v>8318</v>
      </c>
      <c r="R3139" t="s">
        <v>8345</v>
      </c>
      <c r="S3139" s="14">
        <f t="shared" ref="S3139:S3202" si="296">+(((J3139/60)/60)/24)+DATE(1970,1,1)</f>
        <v>41863.260381944441</v>
      </c>
      <c r="T3139" s="14">
        <f t="shared" ref="T3139:T3202" si="297">+(((I3139/60)/60)/24)+DATE(1970,1,1)</f>
        <v>41893.260381944441</v>
      </c>
      <c r="U3139">
        <f t="shared" ref="U3139:U3202" si="298">CEILING(T3139-S3139,1)</f>
        <v>30</v>
      </c>
      <c r="V3139">
        <f t="shared" ref="V3139:V3202" si="299">YEAR(S3139)</f>
        <v>2014</v>
      </c>
    </row>
    <row r="3140" spans="1:22" ht="60" x14ac:dyDescent="0.25">
      <c r="A3140">
        <v>1083</v>
      </c>
      <c r="B3140" s="3" t="s">
        <v>1084</v>
      </c>
      <c r="C3140" s="3" t="s">
        <v>5193</v>
      </c>
      <c r="D3140" s="6">
        <v>50000</v>
      </c>
      <c r="E3140" s="8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8280</v>
      </c>
      <c r="O3140">
        <f t="shared" si="294"/>
        <v>1</v>
      </c>
      <c r="P3140">
        <f t="shared" si="295"/>
        <v>410</v>
      </c>
      <c r="Q3140" t="s">
        <v>8310</v>
      </c>
      <c r="R3140" t="s">
        <v>8346</v>
      </c>
      <c r="S3140" s="14">
        <f t="shared" si="296"/>
        <v>41793.659525462965</v>
      </c>
      <c r="T3140" s="14">
        <f t="shared" si="297"/>
        <v>41853.659525462965</v>
      </c>
      <c r="U3140">
        <f t="shared" si="298"/>
        <v>60</v>
      </c>
      <c r="V3140">
        <f t="shared" si="299"/>
        <v>2014</v>
      </c>
    </row>
    <row r="3141" spans="1:22" ht="45" x14ac:dyDescent="0.25">
      <c r="A3141">
        <v>1329</v>
      </c>
      <c r="B3141" s="3" t="s">
        <v>1330</v>
      </c>
      <c r="C3141" s="3" t="s">
        <v>5439</v>
      </c>
      <c r="D3141" s="6">
        <v>50000</v>
      </c>
      <c r="E3141" s="8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8271</v>
      </c>
      <c r="O3141">
        <f t="shared" si="294"/>
        <v>1</v>
      </c>
      <c r="P3141">
        <f t="shared" si="295"/>
        <v>45.33</v>
      </c>
      <c r="Q3141" t="s">
        <v>8308</v>
      </c>
      <c r="R3141" t="s">
        <v>8314</v>
      </c>
      <c r="S3141" s="14">
        <f t="shared" si="296"/>
        <v>41935.221585648149</v>
      </c>
      <c r="T3141" s="14">
        <f t="shared" si="297"/>
        <v>41975.263252314813</v>
      </c>
      <c r="U3141">
        <f t="shared" si="298"/>
        <v>41</v>
      </c>
      <c r="V3141">
        <f t="shared" si="299"/>
        <v>2014</v>
      </c>
    </row>
    <row r="3142" spans="1:22" x14ac:dyDescent="0.25">
      <c r="A3142">
        <v>2150</v>
      </c>
      <c r="B3142" s="3" t="s">
        <v>2151</v>
      </c>
      <c r="C3142" s="3" t="s">
        <v>6260</v>
      </c>
      <c r="D3142" s="6">
        <v>50000</v>
      </c>
      <c r="E3142" s="8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8280</v>
      </c>
      <c r="O3142">
        <f t="shared" si="294"/>
        <v>1</v>
      </c>
      <c r="P3142">
        <f t="shared" si="295"/>
        <v>101.25</v>
      </c>
      <c r="Q3142" t="s">
        <v>8310</v>
      </c>
      <c r="R3142" t="s">
        <v>8346</v>
      </c>
      <c r="S3142" s="14">
        <f t="shared" si="296"/>
        <v>42534.284710648149</v>
      </c>
      <c r="T3142" s="14">
        <f t="shared" si="297"/>
        <v>42564.284710648149</v>
      </c>
      <c r="U3142">
        <f t="shared" si="298"/>
        <v>30</v>
      </c>
      <c r="V3142">
        <f t="shared" si="299"/>
        <v>2016</v>
      </c>
    </row>
    <row r="3143" spans="1:22" ht="60" x14ac:dyDescent="0.25">
      <c r="A3143">
        <v>508</v>
      </c>
      <c r="B3143" s="3" t="s">
        <v>509</v>
      </c>
      <c r="C3143" s="3" t="s">
        <v>4618</v>
      </c>
      <c r="D3143" s="6">
        <v>50000</v>
      </c>
      <c r="E3143" s="8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8268</v>
      </c>
      <c r="O3143">
        <f t="shared" si="294"/>
        <v>1</v>
      </c>
      <c r="P3143">
        <f t="shared" si="295"/>
        <v>133.33000000000001</v>
      </c>
      <c r="Q3143" t="s">
        <v>8318</v>
      </c>
      <c r="R3143" t="s">
        <v>8345</v>
      </c>
      <c r="S3143" s="14">
        <f t="shared" si="296"/>
        <v>40995.024317129632</v>
      </c>
      <c r="T3143" s="14">
        <f t="shared" si="297"/>
        <v>41054.593055555553</v>
      </c>
      <c r="U3143">
        <f t="shared" si="298"/>
        <v>60</v>
      </c>
      <c r="V3143">
        <f t="shared" si="299"/>
        <v>2012</v>
      </c>
    </row>
    <row r="3144" spans="1:22" ht="60" x14ac:dyDescent="0.25">
      <c r="A3144">
        <v>450</v>
      </c>
      <c r="B3144" s="3" t="s">
        <v>451</v>
      </c>
      <c r="C3144" s="3" t="s">
        <v>4560</v>
      </c>
      <c r="D3144" s="6">
        <v>50000</v>
      </c>
      <c r="E3144" s="8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8268</v>
      </c>
      <c r="O3144">
        <f t="shared" si="294"/>
        <v>1</v>
      </c>
      <c r="P3144">
        <f t="shared" si="295"/>
        <v>56.57</v>
      </c>
      <c r="Q3144" t="s">
        <v>8318</v>
      </c>
      <c r="R3144" t="s">
        <v>8345</v>
      </c>
      <c r="S3144" s="14">
        <f t="shared" si="296"/>
        <v>41654.946759259255</v>
      </c>
      <c r="T3144" s="14">
        <f t="shared" si="297"/>
        <v>41684.946759259255</v>
      </c>
      <c r="U3144">
        <f t="shared" si="298"/>
        <v>30</v>
      </c>
      <c r="V3144">
        <f t="shared" si="299"/>
        <v>2014</v>
      </c>
    </row>
    <row r="3145" spans="1:22" ht="30" x14ac:dyDescent="0.25">
      <c r="A3145">
        <v>963</v>
      </c>
      <c r="B3145" s="3" t="s">
        <v>964</v>
      </c>
      <c r="C3145" s="3" t="s">
        <v>5073</v>
      </c>
      <c r="D3145" s="6">
        <v>35000</v>
      </c>
      <c r="E3145" s="8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8271</v>
      </c>
      <c r="O3145">
        <f t="shared" si="294"/>
        <v>1</v>
      </c>
      <c r="P3145">
        <f t="shared" si="295"/>
        <v>41.89</v>
      </c>
      <c r="Q3145" t="s">
        <v>8308</v>
      </c>
      <c r="R3145" t="s">
        <v>8314</v>
      </c>
      <c r="S3145" s="14">
        <f t="shared" si="296"/>
        <v>42625.635636574079</v>
      </c>
      <c r="T3145" s="14">
        <f t="shared" si="297"/>
        <v>42660.635636574079</v>
      </c>
      <c r="U3145">
        <f t="shared" si="298"/>
        <v>35</v>
      </c>
      <c r="V3145">
        <f t="shared" si="299"/>
        <v>2016</v>
      </c>
    </row>
    <row r="3146" spans="1:22" ht="45" x14ac:dyDescent="0.25">
      <c r="A3146">
        <v>220</v>
      </c>
      <c r="B3146" s="3" t="s">
        <v>222</v>
      </c>
      <c r="C3146" s="3" t="s">
        <v>4330</v>
      </c>
      <c r="D3146" s="6">
        <v>50000</v>
      </c>
      <c r="E3146" s="8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8266</v>
      </c>
      <c r="O3146">
        <f t="shared" si="294"/>
        <v>1</v>
      </c>
      <c r="P3146">
        <f t="shared" si="295"/>
        <v>120</v>
      </c>
      <c r="Q3146" t="s">
        <v>8318</v>
      </c>
      <c r="R3146" t="s">
        <v>8347</v>
      </c>
      <c r="S3146" s="14">
        <f t="shared" si="296"/>
        <v>42195.643865740742</v>
      </c>
      <c r="T3146" s="14">
        <f t="shared" si="297"/>
        <v>42236.837499999994</v>
      </c>
      <c r="U3146">
        <f t="shared" si="298"/>
        <v>42</v>
      </c>
      <c r="V3146">
        <f t="shared" si="299"/>
        <v>2015</v>
      </c>
    </row>
    <row r="3147" spans="1:22" ht="45" x14ac:dyDescent="0.25">
      <c r="A3147">
        <v>153</v>
      </c>
      <c r="B3147" s="3" t="s">
        <v>155</v>
      </c>
      <c r="C3147" s="3" t="s">
        <v>4263</v>
      </c>
      <c r="D3147" s="6">
        <v>50000</v>
      </c>
      <c r="E3147" s="8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8265</v>
      </c>
      <c r="O3147">
        <f t="shared" si="294"/>
        <v>1</v>
      </c>
      <c r="P3147">
        <f t="shared" si="295"/>
        <v>35.9</v>
      </c>
      <c r="Q3147" t="s">
        <v>8318</v>
      </c>
      <c r="R3147" t="s">
        <v>8338</v>
      </c>
      <c r="S3147" s="14">
        <f t="shared" si="296"/>
        <v>41933.586157407408</v>
      </c>
      <c r="T3147" s="14">
        <f t="shared" si="297"/>
        <v>41975.627824074079</v>
      </c>
      <c r="U3147">
        <f t="shared" si="298"/>
        <v>43</v>
      </c>
      <c r="V3147">
        <f t="shared" si="299"/>
        <v>2014</v>
      </c>
    </row>
    <row r="3148" spans="1:22" ht="60" x14ac:dyDescent="0.25">
      <c r="A3148">
        <v>2650</v>
      </c>
      <c r="B3148" s="3" t="s">
        <v>2650</v>
      </c>
      <c r="C3148" s="3" t="s">
        <v>6760</v>
      </c>
      <c r="D3148" s="6">
        <v>60000</v>
      </c>
      <c r="E3148" s="8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8299</v>
      </c>
      <c r="O3148">
        <f t="shared" si="294"/>
        <v>1</v>
      </c>
      <c r="P3148">
        <f t="shared" si="295"/>
        <v>71.599999999999994</v>
      </c>
      <c r="Q3148" t="s">
        <v>8308</v>
      </c>
      <c r="R3148" t="s">
        <v>8317</v>
      </c>
      <c r="S3148" s="14">
        <f t="shared" si="296"/>
        <v>42695.624340277776</v>
      </c>
      <c r="T3148" s="14">
        <f t="shared" si="297"/>
        <v>42725.624340277776</v>
      </c>
      <c r="U3148">
        <f t="shared" si="298"/>
        <v>30</v>
      </c>
      <c r="V3148">
        <f t="shared" si="299"/>
        <v>2016</v>
      </c>
    </row>
    <row r="3149" spans="1:22" ht="60" x14ac:dyDescent="0.25">
      <c r="A3149">
        <v>504</v>
      </c>
      <c r="B3149" s="3" t="s">
        <v>505</v>
      </c>
      <c r="C3149" s="3" t="s">
        <v>4614</v>
      </c>
      <c r="D3149" s="6">
        <v>24500</v>
      </c>
      <c r="E3149" s="8">
        <v>335</v>
      </c>
      <c r="F3149" t="s">
        <v>8220</v>
      </c>
      <c r="G3149" t="s">
        <v>8223</v>
      </c>
      <c r="H3149" t="s">
        <v>8245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8268</v>
      </c>
      <c r="O3149">
        <f t="shared" si="294"/>
        <v>1</v>
      </c>
      <c r="P3149">
        <f t="shared" si="295"/>
        <v>67</v>
      </c>
      <c r="Q3149" t="s">
        <v>8318</v>
      </c>
      <c r="R3149" t="s">
        <v>8345</v>
      </c>
      <c r="S3149" s="14">
        <f t="shared" si="296"/>
        <v>40949.98364583333</v>
      </c>
      <c r="T3149" s="14">
        <f t="shared" si="297"/>
        <v>41009.941979166666</v>
      </c>
      <c r="U3149">
        <f t="shared" si="298"/>
        <v>60</v>
      </c>
      <c r="V3149">
        <f t="shared" si="299"/>
        <v>2012</v>
      </c>
    </row>
    <row r="3150" spans="1:22" ht="45" x14ac:dyDescent="0.25">
      <c r="A3150">
        <v>2415</v>
      </c>
      <c r="B3150" s="3" t="s">
        <v>2416</v>
      </c>
      <c r="C3150" s="3" t="s">
        <v>6525</v>
      </c>
      <c r="D3150" s="6">
        <v>60000</v>
      </c>
      <c r="E3150" s="8">
        <v>335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>
        <f t="shared" si="294"/>
        <v>1</v>
      </c>
      <c r="P3150">
        <f t="shared" si="295"/>
        <v>55.83</v>
      </c>
      <c r="Q3150" t="s">
        <v>8326</v>
      </c>
      <c r="R3150" t="s">
        <v>8354</v>
      </c>
      <c r="S3150" s="14">
        <f t="shared" si="296"/>
        <v>42536.862800925926</v>
      </c>
      <c r="T3150" s="14">
        <f t="shared" si="297"/>
        <v>42566.862800925926</v>
      </c>
      <c r="U3150">
        <f t="shared" si="298"/>
        <v>30</v>
      </c>
      <c r="V3150">
        <f t="shared" si="299"/>
        <v>2016</v>
      </c>
    </row>
    <row r="3151" spans="1:22" ht="30" x14ac:dyDescent="0.25">
      <c r="A3151">
        <v>2424</v>
      </c>
      <c r="B3151" s="3" t="s">
        <v>2425</v>
      </c>
      <c r="C3151" s="3" t="s">
        <v>6534</v>
      </c>
      <c r="D3151" s="6">
        <v>25000</v>
      </c>
      <c r="E3151" s="8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8282</v>
      </c>
      <c r="O3151">
        <f t="shared" si="294"/>
        <v>1</v>
      </c>
      <c r="P3151">
        <f t="shared" si="295"/>
        <v>34.44</v>
      </c>
      <c r="Q3151" t="s">
        <v>8326</v>
      </c>
      <c r="R3151" t="s">
        <v>8354</v>
      </c>
      <c r="S3151" s="14">
        <f t="shared" si="296"/>
        <v>41909.892453703702</v>
      </c>
      <c r="T3151" s="14">
        <f t="shared" si="297"/>
        <v>41939.892453703702</v>
      </c>
      <c r="U3151">
        <f t="shared" si="298"/>
        <v>30</v>
      </c>
      <c r="V3151">
        <f t="shared" si="299"/>
        <v>2014</v>
      </c>
    </row>
    <row r="3152" spans="1:22" ht="45" x14ac:dyDescent="0.25">
      <c r="A3152">
        <v>620</v>
      </c>
      <c r="B3152" s="3" t="s">
        <v>621</v>
      </c>
      <c r="C3152" s="3" t="s">
        <v>4730</v>
      </c>
      <c r="D3152" s="6">
        <v>30000</v>
      </c>
      <c r="E3152" s="8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8270</v>
      </c>
      <c r="O3152">
        <f t="shared" si="294"/>
        <v>1</v>
      </c>
      <c r="P3152">
        <f t="shared" si="295"/>
        <v>300</v>
      </c>
      <c r="Q3152" t="s">
        <v>8308</v>
      </c>
      <c r="R3152" t="s">
        <v>8355</v>
      </c>
      <c r="S3152" s="14">
        <f t="shared" si="296"/>
        <v>41831.716874999998</v>
      </c>
      <c r="T3152" s="14">
        <f t="shared" si="297"/>
        <v>41876.716874999998</v>
      </c>
      <c r="U3152">
        <f t="shared" si="298"/>
        <v>45</v>
      </c>
      <c r="V3152">
        <f t="shared" si="299"/>
        <v>2014</v>
      </c>
    </row>
    <row r="3153" spans="1:22" ht="60" x14ac:dyDescent="0.25">
      <c r="A3153">
        <v>683</v>
      </c>
      <c r="B3153" s="3" t="s">
        <v>684</v>
      </c>
      <c r="C3153" s="3" t="s">
        <v>4793</v>
      </c>
      <c r="D3153" s="6">
        <v>35000</v>
      </c>
      <c r="E3153" s="8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8271</v>
      </c>
      <c r="O3153">
        <f t="shared" si="294"/>
        <v>1</v>
      </c>
      <c r="P3153">
        <f t="shared" si="295"/>
        <v>99.33</v>
      </c>
      <c r="Q3153" t="s">
        <v>8308</v>
      </c>
      <c r="R3153" t="s">
        <v>8314</v>
      </c>
      <c r="S3153" s="14">
        <f t="shared" si="296"/>
        <v>42634.900046296301</v>
      </c>
      <c r="T3153" s="14">
        <f t="shared" si="297"/>
        <v>42674.900046296301</v>
      </c>
      <c r="U3153">
        <f t="shared" si="298"/>
        <v>40</v>
      </c>
      <c r="V3153">
        <f t="shared" si="299"/>
        <v>2016</v>
      </c>
    </row>
    <row r="3154" spans="1:22" ht="60" x14ac:dyDescent="0.25">
      <c r="A3154">
        <v>965</v>
      </c>
      <c r="B3154" s="3" t="s">
        <v>966</v>
      </c>
      <c r="C3154" s="3" t="s">
        <v>5075</v>
      </c>
      <c r="D3154" s="6">
        <v>25000</v>
      </c>
      <c r="E3154" s="8">
        <v>298</v>
      </c>
      <c r="F3154" t="s">
        <v>8220</v>
      </c>
      <c r="G3154" t="s">
        <v>8223</v>
      </c>
      <c r="H3154" t="s">
        <v>8245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t="s">
        <v>8271</v>
      </c>
      <c r="O3154">
        <f t="shared" si="294"/>
        <v>1</v>
      </c>
      <c r="P3154">
        <f t="shared" si="295"/>
        <v>49.67</v>
      </c>
      <c r="Q3154" t="s">
        <v>8308</v>
      </c>
      <c r="R3154" t="s">
        <v>8314</v>
      </c>
      <c r="S3154" s="14">
        <f t="shared" si="296"/>
        <v>42637.016736111109</v>
      </c>
      <c r="T3154" s="14">
        <f t="shared" si="297"/>
        <v>42669.165972222225</v>
      </c>
      <c r="U3154">
        <f t="shared" si="298"/>
        <v>33</v>
      </c>
      <c r="V3154">
        <f t="shared" si="299"/>
        <v>2016</v>
      </c>
    </row>
    <row r="3155" spans="1:22" ht="45" x14ac:dyDescent="0.25">
      <c r="A3155">
        <v>2121</v>
      </c>
      <c r="B3155" s="3" t="s">
        <v>2122</v>
      </c>
      <c r="C3155" s="3" t="s">
        <v>6231</v>
      </c>
      <c r="D3155" s="6">
        <v>50000</v>
      </c>
      <c r="E3155" s="8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8280</v>
      </c>
      <c r="O3155">
        <f t="shared" si="294"/>
        <v>1</v>
      </c>
      <c r="P3155">
        <f t="shared" si="295"/>
        <v>28.4</v>
      </c>
      <c r="Q3155" t="s">
        <v>8310</v>
      </c>
      <c r="R3155" t="s">
        <v>8346</v>
      </c>
      <c r="S3155" s="14">
        <f t="shared" si="296"/>
        <v>42716.7424537037</v>
      </c>
      <c r="T3155" s="14">
        <f t="shared" si="297"/>
        <v>42746.7424537037</v>
      </c>
      <c r="U3155">
        <f t="shared" si="298"/>
        <v>30</v>
      </c>
      <c r="V3155">
        <f t="shared" si="299"/>
        <v>2016</v>
      </c>
    </row>
    <row r="3156" spans="1:22" ht="45" x14ac:dyDescent="0.25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 t="shared" si="294"/>
        <v>1</v>
      </c>
      <c r="P3156">
        <f t="shared" si="295"/>
        <v>93.33</v>
      </c>
      <c r="Q3156" t="s">
        <v>8308</v>
      </c>
      <c r="R3156" t="s">
        <v>8314</v>
      </c>
      <c r="S3156" s="14">
        <f t="shared" si="296"/>
        <v>42424.749490740738</v>
      </c>
      <c r="T3156" s="14">
        <f t="shared" si="297"/>
        <v>42454.707824074074</v>
      </c>
      <c r="U3156">
        <f t="shared" si="298"/>
        <v>30</v>
      </c>
      <c r="V3156">
        <f t="shared" si="299"/>
        <v>2016</v>
      </c>
    </row>
    <row r="3157" spans="1:22" ht="60" x14ac:dyDescent="0.25">
      <c r="A3157">
        <v>198</v>
      </c>
      <c r="B3157" s="3" t="s">
        <v>200</v>
      </c>
      <c r="C3157" s="3" t="s">
        <v>4308</v>
      </c>
      <c r="D3157" s="6">
        <v>25000</v>
      </c>
      <c r="E3157" s="8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8266</v>
      </c>
      <c r="O3157">
        <f t="shared" si="294"/>
        <v>1</v>
      </c>
      <c r="P3157">
        <f t="shared" si="295"/>
        <v>46.5</v>
      </c>
      <c r="Q3157" t="s">
        <v>8318</v>
      </c>
      <c r="R3157" t="s">
        <v>8347</v>
      </c>
      <c r="S3157" s="14">
        <f t="shared" si="296"/>
        <v>41887.383356481485</v>
      </c>
      <c r="T3157" s="14">
        <f t="shared" si="297"/>
        <v>41917.383356481485</v>
      </c>
      <c r="U3157">
        <f t="shared" si="298"/>
        <v>30</v>
      </c>
      <c r="V3157">
        <f t="shared" si="299"/>
        <v>2014</v>
      </c>
    </row>
    <row r="3158" spans="1:22" x14ac:dyDescent="0.25">
      <c r="A3158">
        <v>2680</v>
      </c>
      <c r="B3158" s="3" t="s">
        <v>2680</v>
      </c>
      <c r="C3158" s="3" t="s">
        <v>6790</v>
      </c>
      <c r="D3158" s="6">
        <v>32000</v>
      </c>
      <c r="E3158" s="8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8300</v>
      </c>
      <c r="O3158">
        <f t="shared" si="294"/>
        <v>1</v>
      </c>
      <c r="P3158">
        <f t="shared" si="295"/>
        <v>69</v>
      </c>
      <c r="Q3158" t="s">
        <v>8308</v>
      </c>
      <c r="R3158" t="s">
        <v>8335</v>
      </c>
      <c r="S3158" s="14">
        <f t="shared" si="296"/>
        <v>42436.211701388893</v>
      </c>
      <c r="T3158" s="14">
        <f t="shared" si="297"/>
        <v>42466.170034722221</v>
      </c>
      <c r="U3158">
        <f t="shared" si="298"/>
        <v>30</v>
      </c>
      <c r="V3158">
        <f t="shared" si="299"/>
        <v>2016</v>
      </c>
    </row>
    <row r="3159" spans="1:22" ht="45" x14ac:dyDescent="0.25">
      <c r="A3159">
        <v>949</v>
      </c>
      <c r="B3159" s="3" t="s">
        <v>950</v>
      </c>
      <c r="C3159" s="3" t="s">
        <v>5059</v>
      </c>
      <c r="D3159" s="6">
        <v>20000</v>
      </c>
      <c r="E3159" s="8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8271</v>
      </c>
      <c r="O3159">
        <f t="shared" si="294"/>
        <v>1</v>
      </c>
      <c r="P3159">
        <f t="shared" si="295"/>
        <v>39</v>
      </c>
      <c r="Q3159" t="s">
        <v>8308</v>
      </c>
      <c r="R3159" t="s">
        <v>8314</v>
      </c>
      <c r="S3159" s="14">
        <f t="shared" si="296"/>
        <v>42361.043703703705</v>
      </c>
      <c r="T3159" s="14">
        <f t="shared" si="297"/>
        <v>42421.043703703705</v>
      </c>
      <c r="U3159">
        <f t="shared" si="298"/>
        <v>60</v>
      </c>
      <c r="V3159">
        <f t="shared" si="299"/>
        <v>2015</v>
      </c>
    </row>
    <row r="3160" spans="1:22" ht="60" x14ac:dyDescent="0.25">
      <c r="A3160">
        <v>621</v>
      </c>
      <c r="B3160" s="3" t="s">
        <v>622</v>
      </c>
      <c r="C3160" s="3" t="s">
        <v>4731</v>
      </c>
      <c r="D3160" s="6">
        <v>25000</v>
      </c>
      <c r="E3160" s="8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8270</v>
      </c>
      <c r="O3160">
        <f t="shared" si="294"/>
        <v>1</v>
      </c>
      <c r="P3160">
        <f t="shared" si="295"/>
        <v>87</v>
      </c>
      <c r="Q3160" t="s">
        <v>8308</v>
      </c>
      <c r="R3160" t="s">
        <v>8355</v>
      </c>
      <c r="S3160" s="14">
        <f t="shared" si="296"/>
        <v>42528.987696759257</v>
      </c>
      <c r="T3160" s="14">
        <f t="shared" si="297"/>
        <v>42558.987696759257</v>
      </c>
      <c r="U3160">
        <f t="shared" si="298"/>
        <v>30</v>
      </c>
      <c r="V3160">
        <f t="shared" si="299"/>
        <v>2016</v>
      </c>
    </row>
    <row r="3161" spans="1:22" ht="45" x14ac:dyDescent="0.25">
      <c r="A3161">
        <v>691</v>
      </c>
      <c r="B3161" s="3" t="s">
        <v>692</v>
      </c>
      <c r="C3161" s="3" t="s">
        <v>4801</v>
      </c>
      <c r="D3161" s="6">
        <v>50000</v>
      </c>
      <c r="E3161" s="8">
        <v>260</v>
      </c>
      <c r="F3161" t="s">
        <v>8220</v>
      </c>
      <c r="G3161" t="s">
        <v>8223</v>
      </c>
      <c r="H3161" t="s">
        <v>8245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t="s">
        <v>8271</v>
      </c>
      <c r="O3161">
        <f t="shared" si="294"/>
        <v>1</v>
      </c>
      <c r="P3161">
        <f t="shared" si="295"/>
        <v>26</v>
      </c>
      <c r="Q3161" t="s">
        <v>8308</v>
      </c>
      <c r="R3161" t="s">
        <v>8314</v>
      </c>
      <c r="S3161" s="14">
        <f t="shared" si="296"/>
        <v>42158.028310185182</v>
      </c>
      <c r="T3161" s="14">
        <f t="shared" si="297"/>
        <v>42186.028310185182</v>
      </c>
      <c r="U3161">
        <f t="shared" si="298"/>
        <v>28</v>
      </c>
      <c r="V3161">
        <f t="shared" si="299"/>
        <v>2015</v>
      </c>
    </row>
    <row r="3162" spans="1:22" ht="45" x14ac:dyDescent="0.25">
      <c r="A3162">
        <v>1918</v>
      </c>
      <c r="B3162" s="3" t="s">
        <v>1919</v>
      </c>
      <c r="C3162" s="3" t="s">
        <v>6028</v>
      </c>
      <c r="D3162" s="6">
        <v>25000</v>
      </c>
      <c r="E3162" s="8">
        <v>260</v>
      </c>
      <c r="F3162" t="s">
        <v>8220</v>
      </c>
      <c r="G3162" t="s">
        <v>8223</v>
      </c>
      <c r="H3162" t="s">
        <v>8245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t="s">
        <v>8292</v>
      </c>
      <c r="O3162">
        <f t="shared" si="294"/>
        <v>1</v>
      </c>
      <c r="P3162">
        <f t="shared" si="295"/>
        <v>28.89</v>
      </c>
      <c r="Q3162" t="s">
        <v>8308</v>
      </c>
      <c r="R3162" t="s">
        <v>8348</v>
      </c>
      <c r="S3162" s="14">
        <f t="shared" si="296"/>
        <v>41828.789942129632</v>
      </c>
      <c r="T3162" s="14">
        <f t="shared" si="297"/>
        <v>41863.789942129632</v>
      </c>
      <c r="U3162">
        <f t="shared" si="298"/>
        <v>35</v>
      </c>
      <c r="V3162">
        <f t="shared" si="299"/>
        <v>2014</v>
      </c>
    </row>
    <row r="3163" spans="1:22" ht="60" x14ac:dyDescent="0.25">
      <c r="A3163">
        <v>1110</v>
      </c>
      <c r="B3163" s="3" t="s">
        <v>1111</v>
      </c>
      <c r="C3163" s="3" t="s">
        <v>5220</v>
      </c>
      <c r="D3163" s="6">
        <v>50000</v>
      </c>
      <c r="E3163" s="8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8280</v>
      </c>
      <c r="O3163">
        <f t="shared" si="294"/>
        <v>1</v>
      </c>
      <c r="P3163">
        <f t="shared" si="295"/>
        <v>23.18</v>
      </c>
      <c r="Q3163" t="s">
        <v>8310</v>
      </c>
      <c r="R3163" t="s">
        <v>8346</v>
      </c>
      <c r="S3163" s="14">
        <f t="shared" si="296"/>
        <v>41220.933124999996</v>
      </c>
      <c r="T3163" s="14">
        <f t="shared" si="297"/>
        <v>41250.933124999996</v>
      </c>
      <c r="U3163">
        <f t="shared" si="298"/>
        <v>30</v>
      </c>
      <c r="V3163">
        <f t="shared" si="299"/>
        <v>2012</v>
      </c>
    </row>
    <row r="3164" spans="1:22" ht="45" x14ac:dyDescent="0.25">
      <c r="A3164">
        <v>226</v>
      </c>
      <c r="B3164" s="3" t="s">
        <v>228</v>
      </c>
      <c r="C3164" s="3" t="s">
        <v>4336</v>
      </c>
      <c r="D3164" s="6">
        <v>29000</v>
      </c>
      <c r="E3164" s="8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8266</v>
      </c>
      <c r="O3164">
        <f t="shared" si="294"/>
        <v>1</v>
      </c>
      <c r="P3164">
        <f t="shared" si="295"/>
        <v>125</v>
      </c>
      <c r="Q3164" t="s">
        <v>8318</v>
      </c>
      <c r="R3164" t="s">
        <v>8347</v>
      </c>
      <c r="S3164" s="14">
        <f t="shared" si="296"/>
        <v>42106.666018518517</v>
      </c>
      <c r="T3164" s="14">
        <f t="shared" si="297"/>
        <v>42155.395138888889</v>
      </c>
      <c r="U3164">
        <f t="shared" si="298"/>
        <v>49</v>
      </c>
      <c r="V3164">
        <f t="shared" si="299"/>
        <v>2015</v>
      </c>
    </row>
    <row r="3165" spans="1:22" ht="75" x14ac:dyDescent="0.25">
      <c r="A3165">
        <v>568</v>
      </c>
      <c r="B3165" s="3" t="s">
        <v>569</v>
      </c>
      <c r="C3165" s="3" t="s">
        <v>4678</v>
      </c>
      <c r="D3165" s="6">
        <v>24500</v>
      </c>
      <c r="E3165" s="8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8270</v>
      </c>
      <c r="O3165">
        <f t="shared" si="294"/>
        <v>1</v>
      </c>
      <c r="P3165">
        <f t="shared" si="295"/>
        <v>49</v>
      </c>
      <c r="Q3165" t="s">
        <v>8308</v>
      </c>
      <c r="R3165" t="s">
        <v>8355</v>
      </c>
      <c r="S3165" s="14">
        <f t="shared" si="296"/>
        <v>42348.9215625</v>
      </c>
      <c r="T3165" s="14">
        <f t="shared" si="297"/>
        <v>42385.458333333328</v>
      </c>
      <c r="U3165">
        <f t="shared" si="298"/>
        <v>37</v>
      </c>
      <c r="V3165">
        <f t="shared" si="299"/>
        <v>2015</v>
      </c>
    </row>
    <row r="3166" spans="1:22" ht="45" x14ac:dyDescent="0.25">
      <c r="A3166">
        <v>1999</v>
      </c>
      <c r="B3166" s="3" t="s">
        <v>2000</v>
      </c>
      <c r="C3166" s="3" t="s">
        <v>6109</v>
      </c>
      <c r="D3166" s="6">
        <v>31000</v>
      </c>
      <c r="E3166" s="8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8294</v>
      </c>
      <c r="O3166">
        <f t="shared" si="294"/>
        <v>1</v>
      </c>
      <c r="P3166">
        <f t="shared" si="295"/>
        <v>33.71</v>
      </c>
      <c r="Q3166" t="s">
        <v>8323</v>
      </c>
      <c r="R3166" t="s">
        <v>8352</v>
      </c>
      <c r="S3166" s="14">
        <f t="shared" si="296"/>
        <v>41926.482731481483</v>
      </c>
      <c r="T3166" s="14">
        <f t="shared" si="297"/>
        <v>41956.524398148147</v>
      </c>
      <c r="U3166">
        <f t="shared" si="298"/>
        <v>31</v>
      </c>
      <c r="V3166">
        <f t="shared" si="299"/>
        <v>2014</v>
      </c>
    </row>
    <row r="3167" spans="1:22" ht="60" x14ac:dyDescent="0.25">
      <c r="A3167">
        <v>502</v>
      </c>
      <c r="B3167" s="3" t="s">
        <v>503</v>
      </c>
      <c r="C3167" s="3" t="s">
        <v>4612</v>
      </c>
      <c r="D3167" s="6">
        <v>20000</v>
      </c>
      <c r="E3167" s="8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8268</v>
      </c>
      <c r="O3167">
        <f t="shared" si="294"/>
        <v>1</v>
      </c>
      <c r="P3167">
        <f t="shared" si="295"/>
        <v>57.5</v>
      </c>
      <c r="Q3167" t="s">
        <v>8318</v>
      </c>
      <c r="R3167" t="s">
        <v>8345</v>
      </c>
      <c r="S3167" s="14">
        <f t="shared" si="296"/>
        <v>40956.553530092591</v>
      </c>
      <c r="T3167" s="14">
        <f t="shared" si="297"/>
        <v>40986.511863425927</v>
      </c>
      <c r="U3167">
        <f t="shared" si="298"/>
        <v>30</v>
      </c>
      <c r="V3167">
        <f t="shared" si="299"/>
        <v>2012</v>
      </c>
    </row>
    <row r="3168" spans="1:22" ht="60" x14ac:dyDescent="0.25">
      <c r="A3168">
        <v>1048</v>
      </c>
      <c r="B3168" s="3" t="s">
        <v>1049</v>
      </c>
      <c r="C3168" s="3" t="s">
        <v>5158</v>
      </c>
      <c r="D3168" s="6">
        <v>15000</v>
      </c>
      <c r="E3168" s="8">
        <v>212</v>
      </c>
      <c r="F3168" t="s">
        <v>8219</v>
      </c>
      <c r="G3168" t="s">
        <v>8223</v>
      </c>
      <c r="H3168" t="s">
        <v>8245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8279</v>
      </c>
      <c r="O3168">
        <f t="shared" si="294"/>
        <v>1</v>
      </c>
      <c r="P3168">
        <f t="shared" si="295"/>
        <v>53</v>
      </c>
      <c r="Q3168" t="s">
        <v>8339</v>
      </c>
      <c r="R3168" t="s">
        <v>8340</v>
      </c>
      <c r="S3168" s="14">
        <f t="shared" si="296"/>
        <v>42598.053113425922</v>
      </c>
      <c r="T3168" s="14">
        <f t="shared" si="297"/>
        <v>42638.053113425922</v>
      </c>
      <c r="U3168">
        <f t="shared" si="298"/>
        <v>40</v>
      </c>
      <c r="V3168">
        <f t="shared" si="299"/>
        <v>2016</v>
      </c>
    </row>
    <row r="3169" spans="1:22" ht="60" x14ac:dyDescent="0.25">
      <c r="A3169">
        <v>1872</v>
      </c>
      <c r="B3169" s="3" t="s">
        <v>1873</v>
      </c>
      <c r="C3169" s="3" t="s">
        <v>5982</v>
      </c>
      <c r="D3169" s="6">
        <v>20000</v>
      </c>
      <c r="E3169" s="8">
        <v>212</v>
      </c>
      <c r="F3169" t="s">
        <v>8220</v>
      </c>
      <c r="G3169" t="s">
        <v>8223</v>
      </c>
      <c r="H3169" t="s">
        <v>8245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8281</v>
      </c>
      <c r="O3169">
        <f t="shared" si="294"/>
        <v>1</v>
      </c>
      <c r="P3169">
        <f t="shared" si="295"/>
        <v>16.309999999999999</v>
      </c>
      <c r="Q3169" t="s">
        <v>8310</v>
      </c>
      <c r="R3169" t="s">
        <v>8342</v>
      </c>
      <c r="S3169" s="14">
        <f t="shared" si="296"/>
        <v>42155.129652777774</v>
      </c>
      <c r="T3169" s="14">
        <f t="shared" si="297"/>
        <v>42185.129652777774</v>
      </c>
      <c r="U3169">
        <f t="shared" si="298"/>
        <v>30</v>
      </c>
      <c r="V3169">
        <f t="shared" si="299"/>
        <v>2015</v>
      </c>
    </row>
    <row r="3170" spans="1:22" ht="60" x14ac:dyDescent="0.25">
      <c r="A3170">
        <v>517</v>
      </c>
      <c r="B3170" s="3" t="s">
        <v>518</v>
      </c>
      <c r="C3170" s="3" t="s">
        <v>4627</v>
      </c>
      <c r="D3170" s="6">
        <v>15000</v>
      </c>
      <c r="E3170" s="8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8268</v>
      </c>
      <c r="O3170">
        <f t="shared" si="294"/>
        <v>1</v>
      </c>
      <c r="P3170">
        <f t="shared" si="295"/>
        <v>68.33</v>
      </c>
      <c r="Q3170" t="s">
        <v>8318</v>
      </c>
      <c r="R3170" t="s">
        <v>8345</v>
      </c>
      <c r="S3170" s="14">
        <f t="shared" si="296"/>
        <v>42738.615289351852</v>
      </c>
      <c r="T3170" s="14">
        <f t="shared" si="297"/>
        <v>42768.615289351852</v>
      </c>
      <c r="U3170">
        <f t="shared" si="298"/>
        <v>30</v>
      </c>
      <c r="V3170">
        <f t="shared" si="299"/>
        <v>2017</v>
      </c>
    </row>
    <row r="3171" spans="1:22" ht="60" x14ac:dyDescent="0.25">
      <c r="A3171">
        <v>2401</v>
      </c>
      <c r="B3171" s="3" t="s">
        <v>2402</v>
      </c>
      <c r="C3171" s="3" t="s">
        <v>6511</v>
      </c>
      <c r="D3171" s="6">
        <v>28000</v>
      </c>
      <c r="E3171" s="8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8282</v>
      </c>
      <c r="O3171">
        <f t="shared" si="294"/>
        <v>1</v>
      </c>
      <c r="P3171">
        <f t="shared" si="295"/>
        <v>22.33</v>
      </c>
      <c r="Q3171" t="s">
        <v>8326</v>
      </c>
      <c r="R3171" t="s">
        <v>8354</v>
      </c>
      <c r="S3171" s="14">
        <f t="shared" si="296"/>
        <v>42374.822870370372</v>
      </c>
      <c r="T3171" s="14">
        <f t="shared" si="297"/>
        <v>42434.822870370372</v>
      </c>
      <c r="U3171">
        <f t="shared" si="298"/>
        <v>60</v>
      </c>
      <c r="V3171">
        <f t="shared" si="299"/>
        <v>2016</v>
      </c>
    </row>
    <row r="3172" spans="1:22" ht="60" x14ac:dyDescent="0.25">
      <c r="A3172">
        <v>4034</v>
      </c>
      <c r="B3172" s="3" t="s">
        <v>4030</v>
      </c>
      <c r="C3172" s="3" t="s">
        <v>8139</v>
      </c>
      <c r="D3172" s="6">
        <v>13500</v>
      </c>
      <c r="E3172" s="8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8269</v>
      </c>
      <c r="O3172">
        <f t="shared" si="294"/>
        <v>1</v>
      </c>
      <c r="P3172">
        <f t="shared" si="295"/>
        <v>100</v>
      </c>
      <c r="Q3172" t="s">
        <v>8315</v>
      </c>
      <c r="R3172" t="s">
        <v>8316</v>
      </c>
      <c r="S3172" s="14">
        <f t="shared" si="296"/>
        <v>42067.947337962964</v>
      </c>
      <c r="T3172" s="14">
        <f t="shared" si="297"/>
        <v>42097.905671296292</v>
      </c>
      <c r="U3172">
        <f t="shared" si="298"/>
        <v>30</v>
      </c>
      <c r="V3172">
        <f t="shared" si="299"/>
        <v>2015</v>
      </c>
    </row>
    <row r="3173" spans="1:22" ht="60" x14ac:dyDescent="0.25">
      <c r="A3173">
        <v>713</v>
      </c>
      <c r="B3173" s="3" t="s">
        <v>714</v>
      </c>
      <c r="C3173" s="3" t="s">
        <v>4823</v>
      </c>
      <c r="D3173" s="6">
        <v>25000</v>
      </c>
      <c r="E3173" s="8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8271</v>
      </c>
      <c r="O3173">
        <f t="shared" si="294"/>
        <v>1</v>
      </c>
      <c r="P3173">
        <f t="shared" si="295"/>
        <v>199</v>
      </c>
      <c r="Q3173" t="s">
        <v>8308</v>
      </c>
      <c r="R3173" t="s">
        <v>8314</v>
      </c>
      <c r="S3173" s="14">
        <f t="shared" si="296"/>
        <v>42496.529305555552</v>
      </c>
      <c r="T3173" s="14">
        <f t="shared" si="297"/>
        <v>42526.529305555552</v>
      </c>
      <c r="U3173">
        <f t="shared" si="298"/>
        <v>30</v>
      </c>
      <c r="V3173">
        <f t="shared" si="299"/>
        <v>2016</v>
      </c>
    </row>
    <row r="3174" spans="1:22" ht="60" x14ac:dyDescent="0.25">
      <c r="A3174">
        <v>719</v>
      </c>
      <c r="B3174" s="3" t="s">
        <v>720</v>
      </c>
      <c r="C3174" s="3" t="s">
        <v>4829</v>
      </c>
      <c r="D3174" s="6">
        <v>15000</v>
      </c>
      <c r="E3174" s="8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8271</v>
      </c>
      <c r="O3174">
        <f t="shared" si="294"/>
        <v>1</v>
      </c>
      <c r="P3174">
        <f t="shared" si="295"/>
        <v>19.399999999999999</v>
      </c>
      <c r="Q3174" t="s">
        <v>8308</v>
      </c>
      <c r="R3174" t="s">
        <v>8314</v>
      </c>
      <c r="S3174" s="14">
        <f t="shared" si="296"/>
        <v>42409.040231481486</v>
      </c>
      <c r="T3174" s="14">
        <f t="shared" si="297"/>
        <v>42423.040231481486</v>
      </c>
      <c r="U3174">
        <f t="shared" si="298"/>
        <v>14</v>
      </c>
      <c r="V3174">
        <f t="shared" si="299"/>
        <v>2016</v>
      </c>
    </row>
    <row r="3175" spans="1:22" ht="60" x14ac:dyDescent="0.25">
      <c r="A3175">
        <v>1155</v>
      </c>
      <c r="B3175" s="3" t="s">
        <v>1156</v>
      </c>
      <c r="C3175" s="3" t="s">
        <v>5265</v>
      </c>
      <c r="D3175" s="6">
        <v>25000</v>
      </c>
      <c r="E3175" s="8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8282</v>
      </c>
      <c r="O3175">
        <f t="shared" si="294"/>
        <v>1</v>
      </c>
      <c r="P3175">
        <f t="shared" si="295"/>
        <v>23.5</v>
      </c>
      <c r="Q3175" t="s">
        <v>8326</v>
      </c>
      <c r="R3175" t="s">
        <v>8354</v>
      </c>
      <c r="S3175" s="14">
        <f t="shared" si="296"/>
        <v>41835.763981481483</v>
      </c>
      <c r="T3175" s="14">
        <f t="shared" si="297"/>
        <v>41865.763981481483</v>
      </c>
      <c r="U3175">
        <f t="shared" si="298"/>
        <v>30</v>
      </c>
      <c r="V3175">
        <f t="shared" si="299"/>
        <v>2014</v>
      </c>
    </row>
    <row r="3176" spans="1:22" ht="60" x14ac:dyDescent="0.25">
      <c r="A3176">
        <v>2869</v>
      </c>
      <c r="B3176" s="3" t="s">
        <v>2869</v>
      </c>
      <c r="C3176" s="3" t="s">
        <v>6979</v>
      </c>
      <c r="D3176" s="6">
        <v>20000</v>
      </c>
      <c r="E3176" s="8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>
        <f t="shared" si="294"/>
        <v>1</v>
      </c>
      <c r="P3176">
        <f t="shared" si="295"/>
        <v>35.4</v>
      </c>
      <c r="Q3176" t="s">
        <v>8315</v>
      </c>
      <c r="R3176" t="s">
        <v>8316</v>
      </c>
      <c r="S3176" s="14">
        <f t="shared" si="296"/>
        <v>42540.593530092592</v>
      </c>
      <c r="T3176" s="14">
        <f t="shared" si="297"/>
        <v>42570.593530092592</v>
      </c>
      <c r="U3176">
        <f t="shared" si="298"/>
        <v>30</v>
      </c>
      <c r="V3176">
        <f t="shared" si="299"/>
        <v>2016</v>
      </c>
    </row>
    <row r="3177" spans="1:22" ht="45" x14ac:dyDescent="0.25">
      <c r="A3177">
        <v>579</v>
      </c>
      <c r="B3177" s="3" t="s">
        <v>580</v>
      </c>
      <c r="C3177" s="3" t="s">
        <v>4689</v>
      </c>
      <c r="D3177" s="6">
        <v>12000</v>
      </c>
      <c r="E3177" s="8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8270</v>
      </c>
      <c r="O3177">
        <f t="shared" si="294"/>
        <v>1</v>
      </c>
      <c r="P3177">
        <f t="shared" si="295"/>
        <v>35</v>
      </c>
      <c r="Q3177" t="s">
        <v>8308</v>
      </c>
      <c r="R3177" t="s">
        <v>8355</v>
      </c>
      <c r="S3177" s="14">
        <f t="shared" si="296"/>
        <v>41968.852118055554</v>
      </c>
      <c r="T3177" s="14">
        <f t="shared" si="297"/>
        <v>41998.852118055554</v>
      </c>
      <c r="U3177">
        <f t="shared" si="298"/>
        <v>30</v>
      </c>
      <c r="V3177">
        <f t="shared" si="299"/>
        <v>2014</v>
      </c>
    </row>
    <row r="3178" spans="1:22" ht="45" x14ac:dyDescent="0.25">
      <c r="A3178">
        <v>423</v>
      </c>
      <c r="B3178" s="3" t="s">
        <v>424</v>
      </c>
      <c r="C3178" s="3" t="s">
        <v>4533</v>
      </c>
      <c r="D3178" s="6">
        <v>20000</v>
      </c>
      <c r="E3178" s="8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8268</v>
      </c>
      <c r="O3178">
        <f t="shared" si="294"/>
        <v>1</v>
      </c>
      <c r="P3178">
        <f t="shared" si="295"/>
        <v>11.77</v>
      </c>
      <c r="Q3178" t="s">
        <v>8318</v>
      </c>
      <c r="R3178" t="s">
        <v>8345</v>
      </c>
      <c r="S3178" s="14">
        <f t="shared" si="296"/>
        <v>41400.92627314815</v>
      </c>
      <c r="T3178" s="14">
        <f t="shared" si="297"/>
        <v>41430.92627314815</v>
      </c>
      <c r="U3178">
        <f t="shared" si="298"/>
        <v>30</v>
      </c>
      <c r="V3178">
        <f t="shared" si="299"/>
        <v>2013</v>
      </c>
    </row>
    <row r="3179" spans="1:22" ht="60" x14ac:dyDescent="0.25">
      <c r="A3179">
        <v>2411</v>
      </c>
      <c r="B3179" s="3" t="s">
        <v>2412</v>
      </c>
      <c r="C3179" s="3" t="s">
        <v>6521</v>
      </c>
      <c r="D3179" s="6">
        <v>25000</v>
      </c>
      <c r="E3179" s="8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8282</v>
      </c>
      <c r="O3179">
        <f t="shared" si="294"/>
        <v>1</v>
      </c>
      <c r="P3179">
        <f t="shared" si="295"/>
        <v>50.33</v>
      </c>
      <c r="Q3179" t="s">
        <v>8326</v>
      </c>
      <c r="R3179" t="s">
        <v>8354</v>
      </c>
      <c r="S3179" s="14">
        <f t="shared" si="296"/>
        <v>42211.732430555552</v>
      </c>
      <c r="T3179" s="14">
        <f t="shared" si="297"/>
        <v>42241.732430555552</v>
      </c>
      <c r="U3179">
        <f t="shared" si="298"/>
        <v>30</v>
      </c>
      <c r="V3179">
        <f t="shared" si="299"/>
        <v>2015</v>
      </c>
    </row>
    <row r="3180" spans="1:22" ht="60" x14ac:dyDescent="0.25">
      <c r="A3180">
        <v>601</v>
      </c>
      <c r="B3180" s="3" t="s">
        <v>602</v>
      </c>
      <c r="C3180" s="3" t="s">
        <v>4711</v>
      </c>
      <c r="D3180" s="6">
        <v>10000</v>
      </c>
      <c r="E3180" s="8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8270</v>
      </c>
      <c r="O3180">
        <f t="shared" si="294"/>
        <v>1</v>
      </c>
      <c r="P3180">
        <f t="shared" si="295"/>
        <v>23.33</v>
      </c>
      <c r="Q3180" t="s">
        <v>8308</v>
      </c>
      <c r="R3180" t="s">
        <v>8355</v>
      </c>
      <c r="S3180" s="14">
        <f t="shared" si="296"/>
        <v>41969.858090277776</v>
      </c>
      <c r="T3180" s="14">
        <f t="shared" si="297"/>
        <v>41999.858090277776</v>
      </c>
      <c r="U3180">
        <f t="shared" si="298"/>
        <v>30</v>
      </c>
      <c r="V3180">
        <f t="shared" si="299"/>
        <v>2014</v>
      </c>
    </row>
    <row r="3181" spans="1:22" ht="60" x14ac:dyDescent="0.25">
      <c r="A3181">
        <v>3971</v>
      </c>
      <c r="B3181" s="3" t="s">
        <v>3968</v>
      </c>
      <c r="C3181" s="3" t="s">
        <v>8078</v>
      </c>
      <c r="D3181" s="6">
        <v>14000</v>
      </c>
      <c r="E3181" s="8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8269</v>
      </c>
      <c r="O3181">
        <f t="shared" si="294"/>
        <v>1</v>
      </c>
      <c r="P3181">
        <f t="shared" si="295"/>
        <v>22.67</v>
      </c>
      <c r="Q3181" t="s">
        <v>8315</v>
      </c>
      <c r="R3181" t="s">
        <v>8316</v>
      </c>
      <c r="S3181" s="14">
        <f t="shared" si="296"/>
        <v>41811.536180555559</v>
      </c>
      <c r="T3181" s="14">
        <f t="shared" si="297"/>
        <v>41841.536180555559</v>
      </c>
      <c r="U3181">
        <f t="shared" si="298"/>
        <v>30</v>
      </c>
      <c r="V3181">
        <f t="shared" si="299"/>
        <v>2014</v>
      </c>
    </row>
    <row r="3182" spans="1:22" ht="60" x14ac:dyDescent="0.25">
      <c r="A3182">
        <v>4063</v>
      </c>
      <c r="B3182" s="3" t="s">
        <v>4059</v>
      </c>
      <c r="C3182" s="3" t="s">
        <v>8167</v>
      </c>
      <c r="D3182" s="6">
        <v>9500</v>
      </c>
      <c r="E3182" s="8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8269</v>
      </c>
      <c r="O3182">
        <f t="shared" si="294"/>
        <v>1</v>
      </c>
      <c r="P3182">
        <f t="shared" si="295"/>
        <v>15</v>
      </c>
      <c r="Q3182" t="s">
        <v>8315</v>
      </c>
      <c r="R3182" t="s">
        <v>8316</v>
      </c>
      <c r="S3182" s="14">
        <f t="shared" si="296"/>
        <v>41787.681527777779</v>
      </c>
      <c r="T3182" s="14">
        <f t="shared" si="297"/>
        <v>41817.681527777779</v>
      </c>
      <c r="U3182">
        <f t="shared" si="298"/>
        <v>30</v>
      </c>
      <c r="V3182">
        <f t="shared" si="299"/>
        <v>2014</v>
      </c>
    </row>
    <row r="3183" spans="1:22" ht="60" x14ac:dyDescent="0.25">
      <c r="A3183">
        <v>426</v>
      </c>
      <c r="B3183" s="3" t="s">
        <v>427</v>
      </c>
      <c r="C3183" s="3" t="s">
        <v>4536</v>
      </c>
      <c r="D3183" s="6">
        <v>10000</v>
      </c>
      <c r="E3183" s="8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8268</v>
      </c>
      <c r="O3183">
        <f t="shared" si="294"/>
        <v>1</v>
      </c>
      <c r="P3183">
        <f t="shared" si="295"/>
        <v>16.63</v>
      </c>
      <c r="Q3183" t="s">
        <v>8318</v>
      </c>
      <c r="R3183" t="s">
        <v>8345</v>
      </c>
      <c r="S3183" s="14">
        <f t="shared" si="296"/>
        <v>42400.711967592593</v>
      </c>
      <c r="T3183" s="14">
        <f t="shared" si="297"/>
        <v>42430.711967592593</v>
      </c>
      <c r="U3183">
        <f t="shared" si="298"/>
        <v>30</v>
      </c>
      <c r="V3183">
        <f t="shared" si="299"/>
        <v>2016</v>
      </c>
    </row>
    <row r="3184" spans="1:22" ht="45" x14ac:dyDescent="0.25">
      <c r="A3184">
        <v>953</v>
      </c>
      <c r="B3184" s="3" t="s">
        <v>954</v>
      </c>
      <c r="C3184" s="3" t="s">
        <v>5063</v>
      </c>
      <c r="D3184" s="6">
        <v>15000</v>
      </c>
      <c r="E3184" s="8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8271</v>
      </c>
      <c r="O3184">
        <f t="shared" si="294"/>
        <v>1</v>
      </c>
      <c r="P3184">
        <f t="shared" si="295"/>
        <v>25.2</v>
      </c>
      <c r="Q3184" t="s">
        <v>8308</v>
      </c>
      <c r="R3184" t="s">
        <v>8314</v>
      </c>
      <c r="S3184" s="14">
        <f t="shared" si="296"/>
        <v>41999.164340277777</v>
      </c>
      <c r="T3184" s="14">
        <f t="shared" si="297"/>
        <v>42029.164340277777</v>
      </c>
      <c r="U3184">
        <f t="shared" si="298"/>
        <v>30</v>
      </c>
      <c r="V3184">
        <f t="shared" si="299"/>
        <v>2014</v>
      </c>
    </row>
    <row r="3185" spans="1:22" ht="60" x14ac:dyDescent="0.25">
      <c r="A3185">
        <v>1866</v>
      </c>
      <c r="B3185" s="3" t="s">
        <v>1867</v>
      </c>
      <c r="C3185" s="3" t="s">
        <v>5976</v>
      </c>
      <c r="D3185" s="6">
        <v>25000</v>
      </c>
      <c r="E3185" s="8">
        <v>125</v>
      </c>
      <c r="F3185" t="s">
        <v>8220</v>
      </c>
      <c r="G3185" t="s">
        <v>8223</v>
      </c>
      <c r="H3185" t="s">
        <v>8245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t="s">
        <v>8281</v>
      </c>
      <c r="O3185">
        <f t="shared" si="294"/>
        <v>1</v>
      </c>
      <c r="P3185">
        <f t="shared" si="295"/>
        <v>62.5</v>
      </c>
      <c r="Q3185" t="s">
        <v>8310</v>
      </c>
      <c r="R3185" t="s">
        <v>8342</v>
      </c>
      <c r="S3185" s="14">
        <f t="shared" si="296"/>
        <v>42742.246493055558</v>
      </c>
      <c r="T3185" s="14">
        <f t="shared" si="297"/>
        <v>42795.166666666672</v>
      </c>
      <c r="U3185">
        <f t="shared" si="298"/>
        <v>53</v>
      </c>
      <c r="V3185">
        <f t="shared" si="299"/>
        <v>2017</v>
      </c>
    </row>
    <row r="3186" spans="1:22" ht="60" x14ac:dyDescent="0.25">
      <c r="A3186">
        <v>3087</v>
      </c>
      <c r="B3186" s="3" t="s">
        <v>3087</v>
      </c>
      <c r="C3186" s="3" t="s">
        <v>7197</v>
      </c>
      <c r="D3186" s="6">
        <v>20000</v>
      </c>
      <c r="E3186" s="8">
        <v>125</v>
      </c>
      <c r="F3186" t="s">
        <v>8220</v>
      </c>
      <c r="G3186" t="s">
        <v>8223</v>
      </c>
      <c r="H3186" t="s">
        <v>8245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t="s">
        <v>8301</v>
      </c>
      <c r="O3186">
        <f t="shared" si="294"/>
        <v>1</v>
      </c>
      <c r="P3186">
        <f t="shared" si="295"/>
        <v>62.5</v>
      </c>
      <c r="Q3186" t="s">
        <v>8315</v>
      </c>
      <c r="R3186" t="s">
        <v>8328</v>
      </c>
      <c r="S3186" s="14">
        <f t="shared" si="296"/>
        <v>42665.150347222225</v>
      </c>
      <c r="T3186" s="14">
        <f t="shared" si="297"/>
        <v>42725.192013888889</v>
      </c>
      <c r="U3186">
        <f t="shared" si="298"/>
        <v>61</v>
      </c>
      <c r="V3186">
        <f t="shared" si="299"/>
        <v>2016</v>
      </c>
    </row>
    <row r="3187" spans="1:22" ht="45" x14ac:dyDescent="0.25">
      <c r="A3187">
        <v>3899</v>
      </c>
      <c r="B3187" s="3" t="s">
        <v>3896</v>
      </c>
      <c r="C3187" s="3" t="s">
        <v>8007</v>
      </c>
      <c r="D3187" s="6">
        <v>10000</v>
      </c>
      <c r="E3187" s="8">
        <v>125</v>
      </c>
      <c r="F3187" t="s">
        <v>8220</v>
      </c>
      <c r="G3187" t="s">
        <v>8223</v>
      </c>
      <c r="H3187" t="s">
        <v>8245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t="s">
        <v>8269</v>
      </c>
      <c r="O3187">
        <f t="shared" si="294"/>
        <v>1</v>
      </c>
      <c r="P3187">
        <f t="shared" si="295"/>
        <v>62.5</v>
      </c>
      <c r="Q3187" t="s">
        <v>8315</v>
      </c>
      <c r="R3187" t="s">
        <v>8316</v>
      </c>
      <c r="S3187" s="14">
        <f t="shared" si="296"/>
        <v>41843.775011574071</v>
      </c>
      <c r="T3187" s="14">
        <f t="shared" si="297"/>
        <v>41863.775011574071</v>
      </c>
      <c r="U3187">
        <f t="shared" si="298"/>
        <v>20</v>
      </c>
      <c r="V3187">
        <f t="shared" si="299"/>
        <v>2014</v>
      </c>
    </row>
    <row r="3188" spans="1:22" ht="45" x14ac:dyDescent="0.25">
      <c r="A3188">
        <v>4021</v>
      </c>
      <c r="B3188" s="3" t="s">
        <v>4017</v>
      </c>
      <c r="C3188" s="3" t="s">
        <v>8126</v>
      </c>
      <c r="D3188" s="6">
        <v>15000</v>
      </c>
      <c r="E3188" s="8">
        <v>125</v>
      </c>
      <c r="F3188" t="s">
        <v>8220</v>
      </c>
      <c r="G3188" t="s">
        <v>8223</v>
      </c>
      <c r="H3188" t="s">
        <v>8245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t="s">
        <v>8269</v>
      </c>
      <c r="O3188">
        <f t="shared" si="294"/>
        <v>1</v>
      </c>
      <c r="P3188">
        <f t="shared" si="295"/>
        <v>62.5</v>
      </c>
      <c r="Q3188" t="s">
        <v>8315</v>
      </c>
      <c r="R3188" t="s">
        <v>8316</v>
      </c>
      <c r="S3188" s="14">
        <f t="shared" si="296"/>
        <v>41878.911550925928</v>
      </c>
      <c r="T3188" s="14">
        <f t="shared" si="297"/>
        <v>41938.911550925928</v>
      </c>
      <c r="U3188">
        <f t="shared" si="298"/>
        <v>60</v>
      </c>
      <c r="V3188">
        <f t="shared" si="299"/>
        <v>2014</v>
      </c>
    </row>
    <row r="3189" spans="1:22" ht="45" x14ac:dyDescent="0.25">
      <c r="A3189">
        <v>3889</v>
      </c>
      <c r="B3189" s="3" t="s">
        <v>3886</v>
      </c>
      <c r="C3189" s="3" t="s">
        <v>7997</v>
      </c>
      <c r="D3189" s="6">
        <v>8000</v>
      </c>
      <c r="E3189" s="8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8269</v>
      </c>
      <c r="O3189">
        <f t="shared" si="294"/>
        <v>1</v>
      </c>
      <c r="P3189">
        <f t="shared" si="295"/>
        <v>13.11</v>
      </c>
      <c r="Q3189" t="s">
        <v>8315</v>
      </c>
      <c r="R3189" t="s">
        <v>8316</v>
      </c>
      <c r="S3189" s="14">
        <f t="shared" si="296"/>
        <v>41977.004976851851</v>
      </c>
      <c r="T3189" s="14">
        <f t="shared" si="297"/>
        <v>42008.976388888885</v>
      </c>
      <c r="U3189">
        <f t="shared" si="298"/>
        <v>32</v>
      </c>
      <c r="V3189">
        <f t="shared" si="299"/>
        <v>2014</v>
      </c>
    </row>
    <row r="3190" spans="1:22" ht="60" x14ac:dyDescent="0.25">
      <c r="A3190">
        <v>146</v>
      </c>
      <c r="B3190" s="3" t="s">
        <v>148</v>
      </c>
      <c r="C3190" s="3" t="s">
        <v>4256</v>
      </c>
      <c r="D3190" s="6">
        <v>20000</v>
      </c>
      <c r="E3190" s="8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8265</v>
      </c>
      <c r="O3190">
        <f t="shared" si="294"/>
        <v>1</v>
      </c>
      <c r="P3190">
        <f t="shared" si="295"/>
        <v>38.33</v>
      </c>
      <c r="Q3190" t="s">
        <v>8318</v>
      </c>
      <c r="R3190" t="s">
        <v>8338</v>
      </c>
      <c r="S3190" s="14">
        <f t="shared" si="296"/>
        <v>42693.016180555554</v>
      </c>
      <c r="T3190" s="14">
        <f t="shared" si="297"/>
        <v>42753.016180555554</v>
      </c>
      <c r="U3190">
        <f t="shared" si="298"/>
        <v>60</v>
      </c>
      <c r="V3190">
        <f t="shared" si="299"/>
        <v>2016</v>
      </c>
    </row>
    <row r="3191" spans="1:22" ht="30" x14ac:dyDescent="0.25">
      <c r="A3191">
        <v>2749</v>
      </c>
      <c r="B3191" s="3" t="s">
        <v>2749</v>
      </c>
      <c r="C3191" s="3" t="s">
        <v>6859</v>
      </c>
      <c r="D3191" s="6">
        <v>10000</v>
      </c>
      <c r="E3191" s="8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8302</v>
      </c>
      <c r="O3191">
        <f t="shared" si="294"/>
        <v>1</v>
      </c>
      <c r="P3191">
        <f t="shared" si="295"/>
        <v>55</v>
      </c>
      <c r="Q3191" t="s">
        <v>8321</v>
      </c>
      <c r="R3191" t="s">
        <v>8349</v>
      </c>
      <c r="S3191" s="14">
        <f t="shared" si="296"/>
        <v>42068.799039351856</v>
      </c>
      <c r="T3191" s="14">
        <f t="shared" si="297"/>
        <v>42098.757372685184</v>
      </c>
      <c r="U3191">
        <f t="shared" si="298"/>
        <v>30</v>
      </c>
      <c r="V3191">
        <f t="shared" si="299"/>
        <v>2015</v>
      </c>
    </row>
    <row r="3192" spans="1:22" ht="60" x14ac:dyDescent="0.25">
      <c r="A3192">
        <v>2326</v>
      </c>
      <c r="B3192" s="3" t="s">
        <v>2327</v>
      </c>
      <c r="C3192" s="3" t="s">
        <v>6436</v>
      </c>
      <c r="D3192" s="6">
        <v>15000</v>
      </c>
      <c r="E3192" s="8">
        <v>108</v>
      </c>
      <c r="F3192" t="s">
        <v>8221</v>
      </c>
      <c r="G3192" t="s">
        <v>8223</v>
      </c>
      <c r="H3192" t="s">
        <v>8245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8296</v>
      </c>
      <c r="O3192">
        <f t="shared" si="294"/>
        <v>1</v>
      </c>
      <c r="P3192">
        <f t="shared" si="295"/>
        <v>108</v>
      </c>
      <c r="Q3192" t="s">
        <v>8326</v>
      </c>
      <c r="R3192" t="s">
        <v>8327</v>
      </c>
      <c r="S3192" s="14">
        <f t="shared" si="296"/>
        <v>42804.034120370372</v>
      </c>
      <c r="T3192" s="14">
        <f t="shared" si="297"/>
        <v>42855.708333333328</v>
      </c>
      <c r="U3192">
        <f t="shared" si="298"/>
        <v>52</v>
      </c>
      <c r="V3192">
        <f t="shared" si="299"/>
        <v>2017</v>
      </c>
    </row>
    <row r="3193" spans="1:22" ht="30" x14ac:dyDescent="0.25">
      <c r="A3193">
        <v>2351</v>
      </c>
      <c r="B3193" s="3" t="s">
        <v>2352</v>
      </c>
      <c r="C3193" s="3" t="s">
        <v>6461</v>
      </c>
      <c r="D3193" s="6">
        <v>18900</v>
      </c>
      <c r="E3193" s="8">
        <v>108</v>
      </c>
      <c r="F3193" t="s">
        <v>8219</v>
      </c>
      <c r="G3193" t="s">
        <v>8227</v>
      </c>
      <c r="H3193" t="s">
        <v>8249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8270</v>
      </c>
      <c r="O3193">
        <f t="shared" si="294"/>
        <v>1</v>
      </c>
      <c r="P3193">
        <f t="shared" si="295"/>
        <v>15.43</v>
      </c>
      <c r="Q3193" t="s">
        <v>8308</v>
      </c>
      <c r="R3193" t="s">
        <v>8355</v>
      </c>
      <c r="S3193" s="14">
        <f t="shared" si="296"/>
        <v>42094.101145833338</v>
      </c>
      <c r="T3193" s="14">
        <f t="shared" si="297"/>
        <v>42124.101145833338</v>
      </c>
      <c r="U3193">
        <f t="shared" si="298"/>
        <v>30</v>
      </c>
      <c r="V3193">
        <f t="shared" si="299"/>
        <v>2015</v>
      </c>
    </row>
    <row r="3194" spans="1:22" ht="60" x14ac:dyDescent="0.25">
      <c r="A3194">
        <v>968</v>
      </c>
      <c r="B3194" s="3" t="s">
        <v>969</v>
      </c>
      <c r="C3194" s="3" t="s">
        <v>5078</v>
      </c>
      <c r="D3194" s="6">
        <v>8000</v>
      </c>
      <c r="E3194" s="8">
        <v>106</v>
      </c>
      <c r="F3194" t="s">
        <v>8220</v>
      </c>
      <c r="G3194" t="s">
        <v>8223</v>
      </c>
      <c r="H3194" t="s">
        <v>8245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8271</v>
      </c>
      <c r="O3194">
        <f t="shared" si="294"/>
        <v>1</v>
      </c>
      <c r="P3194">
        <f t="shared" si="295"/>
        <v>26.5</v>
      </c>
      <c r="Q3194" t="s">
        <v>8308</v>
      </c>
      <c r="R3194" t="s">
        <v>8314</v>
      </c>
      <c r="S3194" s="14">
        <f t="shared" si="296"/>
        <v>41836.847615740742</v>
      </c>
      <c r="T3194" s="14">
        <f t="shared" si="297"/>
        <v>41866.847615740742</v>
      </c>
      <c r="U3194">
        <f t="shared" si="298"/>
        <v>30</v>
      </c>
      <c r="V3194">
        <f t="shared" si="299"/>
        <v>2014</v>
      </c>
    </row>
    <row r="3195" spans="1:22" ht="90" x14ac:dyDescent="0.25">
      <c r="A3195">
        <v>984</v>
      </c>
      <c r="B3195" s="3" t="s">
        <v>985</v>
      </c>
      <c r="C3195" s="3" t="s">
        <v>5094</v>
      </c>
      <c r="D3195" s="6">
        <v>10000</v>
      </c>
      <c r="E3195" s="8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8271</v>
      </c>
      <c r="O3195">
        <f t="shared" si="294"/>
        <v>1</v>
      </c>
      <c r="P3195">
        <f t="shared" si="295"/>
        <v>35.33</v>
      </c>
      <c r="Q3195" t="s">
        <v>8308</v>
      </c>
      <c r="R3195" t="s">
        <v>8314</v>
      </c>
      <c r="S3195" s="14">
        <f t="shared" si="296"/>
        <v>42061.11583333333</v>
      </c>
      <c r="T3195" s="14">
        <f t="shared" si="297"/>
        <v>42091.074166666673</v>
      </c>
      <c r="U3195">
        <f t="shared" si="298"/>
        <v>30</v>
      </c>
      <c r="V3195">
        <f t="shared" si="299"/>
        <v>2015</v>
      </c>
    </row>
    <row r="3196" spans="1:22" ht="60" x14ac:dyDescent="0.25">
      <c r="A3196">
        <v>2648</v>
      </c>
      <c r="B3196" s="3" t="s">
        <v>2648</v>
      </c>
      <c r="C3196" s="3" t="s">
        <v>6758</v>
      </c>
      <c r="D3196" s="6">
        <v>12000</v>
      </c>
      <c r="E3196" s="8">
        <v>106</v>
      </c>
      <c r="F3196" t="s">
        <v>8219</v>
      </c>
      <c r="G3196" t="s">
        <v>8223</v>
      </c>
      <c r="H3196" t="s">
        <v>8245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8299</v>
      </c>
      <c r="O3196">
        <f t="shared" si="294"/>
        <v>1</v>
      </c>
      <c r="P3196">
        <f t="shared" si="295"/>
        <v>17.670000000000002</v>
      </c>
      <c r="Q3196" t="s">
        <v>8308</v>
      </c>
      <c r="R3196" t="s">
        <v>8317</v>
      </c>
      <c r="S3196" s="14">
        <f t="shared" si="296"/>
        <v>42408.714814814812</v>
      </c>
      <c r="T3196" s="14">
        <f t="shared" si="297"/>
        <v>42438.714814814812</v>
      </c>
      <c r="U3196">
        <f t="shared" si="298"/>
        <v>30</v>
      </c>
      <c r="V3196">
        <f t="shared" si="299"/>
        <v>2016</v>
      </c>
    </row>
    <row r="3197" spans="1:22" ht="60" x14ac:dyDescent="0.25">
      <c r="A3197">
        <v>4017</v>
      </c>
      <c r="B3197" s="3" t="s">
        <v>4013</v>
      </c>
      <c r="C3197" s="3" t="s">
        <v>8122</v>
      </c>
      <c r="D3197" s="6">
        <v>10000</v>
      </c>
      <c r="E3197" s="8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8269</v>
      </c>
      <c r="O3197">
        <f t="shared" si="294"/>
        <v>1</v>
      </c>
      <c r="P3197">
        <f t="shared" si="295"/>
        <v>52.5</v>
      </c>
      <c r="Q3197" t="s">
        <v>8315</v>
      </c>
      <c r="R3197" t="s">
        <v>8316</v>
      </c>
      <c r="S3197" s="14">
        <f t="shared" si="296"/>
        <v>41856.672152777777</v>
      </c>
      <c r="T3197" s="14">
        <f t="shared" si="297"/>
        <v>41886.672152777777</v>
      </c>
      <c r="U3197">
        <f t="shared" si="298"/>
        <v>30</v>
      </c>
      <c r="V3197">
        <f t="shared" si="299"/>
        <v>2014</v>
      </c>
    </row>
    <row r="3198" spans="1:22" ht="30" x14ac:dyDescent="0.25">
      <c r="A3198">
        <v>1916</v>
      </c>
      <c r="B3198" s="3" t="s">
        <v>1917</v>
      </c>
      <c r="C3198" s="3" t="s">
        <v>6026</v>
      </c>
      <c r="D3198" s="6">
        <v>20000</v>
      </c>
      <c r="E3198" s="8">
        <v>102</v>
      </c>
      <c r="F3198" t="s">
        <v>8220</v>
      </c>
      <c r="G3198" t="s">
        <v>8223</v>
      </c>
      <c r="H3198" t="s">
        <v>8245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t="s">
        <v>8292</v>
      </c>
      <c r="O3198">
        <f t="shared" si="294"/>
        <v>1</v>
      </c>
      <c r="P3198">
        <f t="shared" si="295"/>
        <v>17</v>
      </c>
      <c r="Q3198" t="s">
        <v>8308</v>
      </c>
      <c r="R3198" t="s">
        <v>8348</v>
      </c>
      <c r="S3198" s="14">
        <f t="shared" si="296"/>
        <v>42656.717303240745</v>
      </c>
      <c r="T3198" s="14">
        <f t="shared" si="297"/>
        <v>42681.758969907409</v>
      </c>
      <c r="U3198">
        <f t="shared" si="298"/>
        <v>26</v>
      </c>
      <c r="V3198">
        <f t="shared" si="299"/>
        <v>2016</v>
      </c>
    </row>
    <row r="3199" spans="1:22" ht="60" x14ac:dyDescent="0.25">
      <c r="A3199">
        <v>3192</v>
      </c>
      <c r="B3199" s="3" t="s">
        <v>3192</v>
      </c>
      <c r="C3199" s="3" t="s">
        <v>7302</v>
      </c>
      <c r="D3199" s="6">
        <v>10000</v>
      </c>
      <c r="E3199" s="8">
        <v>102</v>
      </c>
      <c r="F3199" t="s">
        <v>8220</v>
      </c>
      <c r="G3199" t="s">
        <v>8224</v>
      </c>
      <c r="H3199" t="s">
        <v>8246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8303</v>
      </c>
      <c r="O3199">
        <f t="shared" si="294"/>
        <v>1</v>
      </c>
      <c r="P3199">
        <f t="shared" si="295"/>
        <v>12.75</v>
      </c>
      <c r="Q3199" t="s">
        <v>8315</v>
      </c>
      <c r="R3199" t="s">
        <v>8336</v>
      </c>
      <c r="S3199" s="14">
        <f t="shared" si="296"/>
        <v>42018.94049768518</v>
      </c>
      <c r="T3199" s="14">
        <f t="shared" si="297"/>
        <v>42063.916666666672</v>
      </c>
      <c r="U3199">
        <f t="shared" si="298"/>
        <v>45</v>
      </c>
      <c r="V3199">
        <f t="shared" si="299"/>
        <v>2015</v>
      </c>
    </row>
    <row r="3200" spans="1:22" x14ac:dyDescent="0.25">
      <c r="A3200">
        <v>919</v>
      </c>
      <c r="B3200" s="3" t="s">
        <v>920</v>
      </c>
      <c r="C3200" s="3" t="s">
        <v>5029</v>
      </c>
      <c r="D3200" s="6">
        <v>20000</v>
      </c>
      <c r="E3200" s="8">
        <v>100</v>
      </c>
      <c r="F3200" t="s">
        <v>8220</v>
      </c>
      <c r="G3200" t="s">
        <v>8223</v>
      </c>
      <c r="H3200" t="s">
        <v>8245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t="s">
        <v>8276</v>
      </c>
      <c r="O3200">
        <f t="shared" si="294"/>
        <v>1</v>
      </c>
      <c r="P3200">
        <f t="shared" si="295"/>
        <v>100</v>
      </c>
      <c r="Q3200" t="s">
        <v>8312</v>
      </c>
      <c r="R3200" t="s">
        <v>8344</v>
      </c>
      <c r="S3200" s="14">
        <f t="shared" si="296"/>
        <v>41227.641724537039</v>
      </c>
      <c r="T3200" s="14">
        <f t="shared" si="297"/>
        <v>41262.641724537039</v>
      </c>
      <c r="U3200">
        <f t="shared" si="298"/>
        <v>35</v>
      </c>
      <c r="V3200">
        <f t="shared" si="299"/>
        <v>2012</v>
      </c>
    </row>
    <row r="3201" spans="1:22" ht="45" x14ac:dyDescent="0.25">
      <c r="A3201">
        <v>2565</v>
      </c>
      <c r="B3201" s="3" t="s">
        <v>2565</v>
      </c>
      <c r="C3201" s="3" t="s">
        <v>6675</v>
      </c>
      <c r="D3201" s="6">
        <v>10000</v>
      </c>
      <c r="E3201" s="8">
        <v>100</v>
      </c>
      <c r="F3201" t="s">
        <v>8219</v>
      </c>
      <c r="G3201" t="s">
        <v>8223</v>
      </c>
      <c r="H3201" t="s">
        <v>8245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t="s">
        <v>8282</v>
      </c>
      <c r="O3201">
        <f t="shared" si="294"/>
        <v>1</v>
      </c>
      <c r="P3201">
        <f t="shared" si="295"/>
        <v>100</v>
      </c>
      <c r="Q3201" t="s">
        <v>8326</v>
      </c>
      <c r="R3201" t="s">
        <v>8354</v>
      </c>
      <c r="S3201" s="14">
        <f t="shared" si="296"/>
        <v>42440.650335648148</v>
      </c>
      <c r="T3201" s="14">
        <f t="shared" si="297"/>
        <v>42499.868055555555</v>
      </c>
      <c r="U3201">
        <f t="shared" si="298"/>
        <v>60</v>
      </c>
      <c r="V3201">
        <f t="shared" si="299"/>
        <v>2016</v>
      </c>
    </row>
    <row r="3202" spans="1:22" ht="45" x14ac:dyDescent="0.25">
      <c r="A3202">
        <v>2944</v>
      </c>
      <c r="B3202" s="3" t="s">
        <v>2944</v>
      </c>
      <c r="C3202" s="3" t="s">
        <v>7054</v>
      </c>
      <c r="D3202" s="6">
        <v>10000</v>
      </c>
      <c r="E3202" s="8">
        <v>100</v>
      </c>
      <c r="F3202" t="s">
        <v>8220</v>
      </c>
      <c r="G3202" t="s">
        <v>8223</v>
      </c>
      <c r="H3202" t="s">
        <v>8245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t="s">
        <v>8301</v>
      </c>
      <c r="O3202">
        <f t="shared" ref="O3202:O3265" si="300">ROUND(E3202/D3202*100,0)</f>
        <v>1</v>
      </c>
      <c r="P3202">
        <f t="shared" si="295"/>
        <v>100</v>
      </c>
      <c r="Q3202" t="s">
        <v>8315</v>
      </c>
      <c r="R3202" t="s">
        <v>8328</v>
      </c>
      <c r="S3202" s="14">
        <f t="shared" si="296"/>
        <v>42132.9143287037</v>
      </c>
      <c r="T3202" s="14">
        <f t="shared" si="297"/>
        <v>42162.9143287037</v>
      </c>
      <c r="U3202">
        <f t="shared" si="298"/>
        <v>30</v>
      </c>
      <c r="V3202">
        <f t="shared" si="299"/>
        <v>2015</v>
      </c>
    </row>
    <row r="3203" spans="1:22" ht="60" x14ac:dyDescent="0.25">
      <c r="A3203">
        <v>3140</v>
      </c>
      <c r="B3203" s="3" t="s">
        <v>3140</v>
      </c>
      <c r="C3203" s="3" t="s">
        <v>7250</v>
      </c>
      <c r="D3203" s="6">
        <v>10000</v>
      </c>
      <c r="E3203" s="8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8269</v>
      </c>
      <c r="O3203">
        <f t="shared" si="300"/>
        <v>1</v>
      </c>
      <c r="P3203">
        <f t="shared" ref="P3203:P3266" si="301">IFERROR(ROUND(E3203/L3203,2),0)</f>
        <v>24</v>
      </c>
      <c r="Q3203" t="s">
        <v>8315</v>
      </c>
      <c r="R3203" t="s">
        <v>8316</v>
      </c>
      <c r="S3203" s="14">
        <f t="shared" ref="S3203:S3266" si="302">+(((J3203/60)/60)/24)+DATE(1970,1,1)</f>
        <v>42802.718784722223</v>
      </c>
      <c r="T3203" s="14">
        <f t="shared" ref="T3203:T3266" si="303">+(((I3203/60)/60)/24)+DATE(1970,1,1)</f>
        <v>42832.677118055552</v>
      </c>
      <c r="U3203">
        <f t="shared" ref="U3203:U3266" si="304">CEILING(T3203-S3203,1)</f>
        <v>30</v>
      </c>
      <c r="V3203">
        <f t="shared" ref="V3203:V3266" si="305">YEAR(S3203)</f>
        <v>2017</v>
      </c>
    </row>
    <row r="3204" spans="1:22" ht="45" x14ac:dyDescent="0.25">
      <c r="A3204">
        <v>661</v>
      </c>
      <c r="B3204" s="3" t="s">
        <v>662</v>
      </c>
      <c r="C3204" s="3" t="s">
        <v>4771</v>
      </c>
      <c r="D3204" s="6">
        <v>10000</v>
      </c>
      <c r="E3204" s="8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8271</v>
      </c>
      <c r="O3204">
        <f t="shared" si="300"/>
        <v>1</v>
      </c>
      <c r="P3204">
        <f t="shared" si="301"/>
        <v>10.56</v>
      </c>
      <c r="Q3204" t="s">
        <v>8308</v>
      </c>
      <c r="R3204" t="s">
        <v>8314</v>
      </c>
      <c r="S3204" s="14">
        <f t="shared" si="302"/>
        <v>42636.645358796297</v>
      </c>
      <c r="T3204" s="14">
        <f t="shared" si="303"/>
        <v>42666.645358796297</v>
      </c>
      <c r="U3204">
        <f t="shared" si="304"/>
        <v>30</v>
      </c>
      <c r="V3204">
        <f t="shared" si="305"/>
        <v>2016</v>
      </c>
    </row>
    <row r="3205" spans="1:22" ht="60" x14ac:dyDescent="0.25">
      <c r="A3205">
        <v>149</v>
      </c>
      <c r="B3205" s="3" t="s">
        <v>151</v>
      </c>
      <c r="C3205" s="3" t="s">
        <v>4259</v>
      </c>
      <c r="D3205" s="6">
        <v>10000</v>
      </c>
      <c r="E3205" s="8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8265</v>
      </c>
      <c r="O3205">
        <f t="shared" si="300"/>
        <v>1</v>
      </c>
      <c r="P3205">
        <f t="shared" si="301"/>
        <v>15.33</v>
      </c>
      <c r="Q3205" t="s">
        <v>8318</v>
      </c>
      <c r="R3205" t="s">
        <v>8338</v>
      </c>
      <c r="S3205" s="14">
        <f t="shared" si="302"/>
        <v>41968.172106481477</v>
      </c>
      <c r="T3205" s="14">
        <f t="shared" si="303"/>
        <v>41998.333333333328</v>
      </c>
      <c r="U3205">
        <f t="shared" si="304"/>
        <v>31</v>
      </c>
      <c r="V3205">
        <f t="shared" si="305"/>
        <v>2014</v>
      </c>
    </row>
    <row r="3206" spans="1:22" ht="60" x14ac:dyDescent="0.25">
      <c r="A3206">
        <v>718</v>
      </c>
      <c r="B3206" s="3" t="s">
        <v>719</v>
      </c>
      <c r="C3206" s="3" t="s">
        <v>4828</v>
      </c>
      <c r="D3206" s="6">
        <v>12000</v>
      </c>
      <c r="E3206" s="8">
        <v>90</v>
      </c>
      <c r="F3206" t="s">
        <v>8220</v>
      </c>
      <c r="G3206" t="s">
        <v>8223</v>
      </c>
      <c r="H3206" t="s">
        <v>8245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t="s">
        <v>8271</v>
      </c>
      <c r="O3206">
        <f t="shared" si="300"/>
        <v>1</v>
      </c>
      <c r="P3206">
        <f t="shared" si="301"/>
        <v>22.5</v>
      </c>
      <c r="Q3206" t="s">
        <v>8308</v>
      </c>
      <c r="R3206" t="s">
        <v>8314</v>
      </c>
      <c r="S3206" s="14">
        <f t="shared" si="302"/>
        <v>42752.845451388886</v>
      </c>
      <c r="T3206" s="14">
        <f t="shared" si="303"/>
        <v>42784.249305555553</v>
      </c>
      <c r="U3206">
        <f t="shared" si="304"/>
        <v>32</v>
      </c>
      <c r="V3206">
        <f t="shared" si="305"/>
        <v>2017</v>
      </c>
    </row>
    <row r="3207" spans="1:22" ht="45" x14ac:dyDescent="0.25">
      <c r="A3207">
        <v>2599</v>
      </c>
      <c r="B3207" s="3" t="s">
        <v>2599</v>
      </c>
      <c r="C3207" s="3" t="s">
        <v>6709</v>
      </c>
      <c r="D3207" s="6">
        <v>9041</v>
      </c>
      <c r="E3207" s="8">
        <v>90</v>
      </c>
      <c r="F3207" t="s">
        <v>8220</v>
      </c>
      <c r="G3207" t="s">
        <v>8223</v>
      </c>
      <c r="H3207" t="s">
        <v>8245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t="s">
        <v>8282</v>
      </c>
      <c r="O3207">
        <f t="shared" si="300"/>
        <v>1</v>
      </c>
      <c r="P3207">
        <f t="shared" si="301"/>
        <v>18</v>
      </c>
      <c r="Q3207" t="s">
        <v>8326</v>
      </c>
      <c r="R3207" t="s">
        <v>8354</v>
      </c>
      <c r="S3207" s="14">
        <f t="shared" si="302"/>
        <v>41809.754016203704</v>
      </c>
      <c r="T3207" s="14">
        <f t="shared" si="303"/>
        <v>41854.754016203704</v>
      </c>
      <c r="U3207">
        <f t="shared" si="304"/>
        <v>45</v>
      </c>
      <c r="V3207">
        <f t="shared" si="305"/>
        <v>2014</v>
      </c>
    </row>
    <row r="3208" spans="1:22" ht="45" x14ac:dyDescent="0.25">
      <c r="A3208">
        <v>1563</v>
      </c>
      <c r="B3208" s="3" t="s">
        <v>1564</v>
      </c>
      <c r="C3208" s="3" t="s">
        <v>5673</v>
      </c>
      <c r="D3208" s="6">
        <v>6000</v>
      </c>
      <c r="E3208" s="8">
        <v>85</v>
      </c>
      <c r="F3208" t="s">
        <v>8219</v>
      </c>
      <c r="G3208" t="s">
        <v>8224</v>
      </c>
      <c r="H3208" t="s">
        <v>8246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8288</v>
      </c>
      <c r="O3208">
        <f t="shared" si="300"/>
        <v>1</v>
      </c>
      <c r="P3208">
        <f t="shared" si="301"/>
        <v>42.5</v>
      </c>
      <c r="Q3208" t="s">
        <v>8321</v>
      </c>
      <c r="R3208" t="s">
        <v>8353</v>
      </c>
      <c r="S3208" s="14">
        <f t="shared" si="302"/>
        <v>41652.742488425924</v>
      </c>
      <c r="T3208" s="14">
        <f t="shared" si="303"/>
        <v>41712.700821759259</v>
      </c>
      <c r="U3208">
        <f t="shared" si="304"/>
        <v>60</v>
      </c>
      <c r="V3208">
        <f t="shared" si="305"/>
        <v>2014</v>
      </c>
    </row>
    <row r="3209" spans="1:22" ht="45" x14ac:dyDescent="0.25">
      <c r="A3209">
        <v>2160</v>
      </c>
      <c r="B3209" s="3" t="s">
        <v>2161</v>
      </c>
      <c r="C3209" s="3" t="s">
        <v>6270</v>
      </c>
      <c r="D3209" s="6">
        <v>10000</v>
      </c>
      <c r="E3209" s="8">
        <v>85</v>
      </c>
      <c r="F3209" t="s">
        <v>8220</v>
      </c>
      <c r="G3209" t="s">
        <v>8223</v>
      </c>
      <c r="H3209" t="s">
        <v>8245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8280</v>
      </c>
      <c r="O3209">
        <f t="shared" si="300"/>
        <v>1</v>
      </c>
      <c r="P3209">
        <f t="shared" si="301"/>
        <v>5.31</v>
      </c>
      <c r="Q3209" t="s">
        <v>8310</v>
      </c>
      <c r="R3209" t="s">
        <v>8346</v>
      </c>
      <c r="S3209" s="14">
        <f t="shared" si="302"/>
        <v>41018.711863425924</v>
      </c>
      <c r="T3209" s="14">
        <f t="shared" si="303"/>
        <v>41048.711863425924</v>
      </c>
      <c r="U3209">
        <f t="shared" si="304"/>
        <v>30</v>
      </c>
      <c r="V3209">
        <f t="shared" si="305"/>
        <v>2012</v>
      </c>
    </row>
    <row r="3210" spans="1:22" ht="45" x14ac:dyDescent="0.25">
      <c r="A3210">
        <v>454</v>
      </c>
      <c r="B3210" s="3" t="s">
        <v>455</v>
      </c>
      <c r="C3210" s="3" t="s">
        <v>4564</v>
      </c>
      <c r="D3210" s="6">
        <v>10000</v>
      </c>
      <c r="E3210" s="8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8268</v>
      </c>
      <c r="O3210">
        <f t="shared" si="300"/>
        <v>1</v>
      </c>
      <c r="P3210">
        <f t="shared" si="301"/>
        <v>16.399999999999999</v>
      </c>
      <c r="Q3210" t="s">
        <v>8318</v>
      </c>
      <c r="R3210" t="s">
        <v>8345</v>
      </c>
      <c r="S3210" s="14">
        <f t="shared" si="302"/>
        <v>41938.717256944445</v>
      </c>
      <c r="T3210" s="14">
        <f t="shared" si="303"/>
        <v>41969.551388888889</v>
      </c>
      <c r="U3210">
        <f t="shared" si="304"/>
        <v>31</v>
      </c>
      <c r="V3210">
        <f t="shared" si="305"/>
        <v>2014</v>
      </c>
    </row>
    <row r="3211" spans="1:22" ht="60" x14ac:dyDescent="0.25">
      <c r="A3211">
        <v>574</v>
      </c>
      <c r="B3211" s="3" t="s">
        <v>575</v>
      </c>
      <c r="C3211" s="3" t="s">
        <v>4684</v>
      </c>
      <c r="D3211" s="6">
        <v>11180</v>
      </c>
      <c r="E3211" s="8">
        <v>80</v>
      </c>
      <c r="F3211" t="s">
        <v>8220</v>
      </c>
      <c r="G3211" t="s">
        <v>8224</v>
      </c>
      <c r="H3211" t="s">
        <v>8246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8270</v>
      </c>
      <c r="O3211">
        <f t="shared" si="300"/>
        <v>1</v>
      </c>
      <c r="P3211">
        <f t="shared" si="301"/>
        <v>20</v>
      </c>
      <c r="Q3211" t="s">
        <v>8308</v>
      </c>
      <c r="R3211" t="s">
        <v>8355</v>
      </c>
      <c r="S3211" s="14">
        <f t="shared" si="302"/>
        <v>42632.443368055552</v>
      </c>
      <c r="T3211" s="14">
        <f t="shared" si="303"/>
        <v>42662.443368055552</v>
      </c>
      <c r="U3211">
        <f t="shared" si="304"/>
        <v>30</v>
      </c>
      <c r="V3211">
        <f t="shared" si="305"/>
        <v>2016</v>
      </c>
    </row>
    <row r="3212" spans="1:22" ht="60" x14ac:dyDescent="0.25">
      <c r="A3212">
        <v>1571</v>
      </c>
      <c r="B3212" s="3" t="s">
        <v>1572</v>
      </c>
      <c r="C3212" s="3" t="s">
        <v>5681</v>
      </c>
      <c r="D3212" s="6">
        <v>12100</v>
      </c>
      <c r="E3212" s="8">
        <v>80</v>
      </c>
      <c r="F3212" t="s">
        <v>8219</v>
      </c>
      <c r="G3212" t="s">
        <v>8224</v>
      </c>
      <c r="H3212" t="s">
        <v>8246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8288</v>
      </c>
      <c r="O3212">
        <f t="shared" si="300"/>
        <v>1</v>
      </c>
      <c r="P3212">
        <f t="shared" si="301"/>
        <v>20</v>
      </c>
      <c r="Q3212" t="s">
        <v>8321</v>
      </c>
      <c r="R3212" t="s">
        <v>8353</v>
      </c>
      <c r="S3212" s="14">
        <f t="shared" si="302"/>
        <v>42144.769479166673</v>
      </c>
      <c r="T3212" s="14">
        <f t="shared" si="303"/>
        <v>42174.769479166673</v>
      </c>
      <c r="U3212">
        <f t="shared" si="304"/>
        <v>30</v>
      </c>
      <c r="V3212">
        <f t="shared" si="305"/>
        <v>2015</v>
      </c>
    </row>
    <row r="3213" spans="1:22" ht="60" x14ac:dyDescent="0.25">
      <c r="A3213">
        <v>1436</v>
      </c>
      <c r="B3213" s="3" t="s">
        <v>1437</v>
      </c>
      <c r="C3213" s="3" t="s">
        <v>5546</v>
      </c>
      <c r="D3213" s="6">
        <v>10000</v>
      </c>
      <c r="E3213" s="8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8285</v>
      </c>
      <c r="O3213">
        <f t="shared" si="300"/>
        <v>1</v>
      </c>
      <c r="P3213">
        <f t="shared" si="301"/>
        <v>38.5</v>
      </c>
      <c r="Q3213" t="s">
        <v>8321</v>
      </c>
      <c r="R3213" t="s">
        <v>8356</v>
      </c>
      <c r="S3213" s="14">
        <f t="shared" si="302"/>
        <v>42391.35019675926</v>
      </c>
      <c r="T3213" s="14">
        <f t="shared" si="303"/>
        <v>42421.35019675926</v>
      </c>
      <c r="U3213">
        <f t="shared" si="304"/>
        <v>30</v>
      </c>
      <c r="V3213">
        <f t="shared" si="305"/>
        <v>2016</v>
      </c>
    </row>
    <row r="3214" spans="1:22" ht="45" x14ac:dyDescent="0.25">
      <c r="A3214">
        <v>466</v>
      </c>
      <c r="B3214" s="3" t="s">
        <v>467</v>
      </c>
      <c r="C3214" s="3" t="s">
        <v>4576</v>
      </c>
      <c r="D3214" s="6">
        <v>10000</v>
      </c>
      <c r="E3214" s="8">
        <v>76</v>
      </c>
      <c r="F3214" t="s">
        <v>8220</v>
      </c>
      <c r="G3214" t="s">
        <v>8223</v>
      </c>
      <c r="H3214" t="s">
        <v>8245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t="s">
        <v>8268</v>
      </c>
      <c r="O3214">
        <f t="shared" si="300"/>
        <v>1</v>
      </c>
      <c r="P3214">
        <f t="shared" si="301"/>
        <v>15.2</v>
      </c>
      <c r="Q3214" t="s">
        <v>8318</v>
      </c>
      <c r="R3214" t="s">
        <v>8345</v>
      </c>
      <c r="S3214" s="14">
        <f t="shared" si="302"/>
        <v>41129.942870370374</v>
      </c>
      <c r="T3214" s="14">
        <f t="shared" si="303"/>
        <v>41159.942870370374</v>
      </c>
      <c r="U3214">
        <f t="shared" si="304"/>
        <v>30</v>
      </c>
      <c r="V3214">
        <f t="shared" si="305"/>
        <v>2012</v>
      </c>
    </row>
    <row r="3215" spans="1:22" ht="45" x14ac:dyDescent="0.25">
      <c r="A3215">
        <v>1788</v>
      </c>
      <c r="B3215" s="3" t="s">
        <v>1789</v>
      </c>
      <c r="C3215" s="3" t="s">
        <v>5898</v>
      </c>
      <c r="D3215" s="6">
        <v>5500</v>
      </c>
      <c r="E3215" s="8">
        <v>76</v>
      </c>
      <c r="F3215" t="s">
        <v>8220</v>
      </c>
      <c r="G3215" t="s">
        <v>8224</v>
      </c>
      <c r="H3215" t="s">
        <v>8246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t="s">
        <v>8283</v>
      </c>
      <c r="O3215">
        <f t="shared" si="300"/>
        <v>1</v>
      </c>
      <c r="P3215">
        <f t="shared" si="301"/>
        <v>19</v>
      </c>
      <c r="Q3215" t="s">
        <v>8323</v>
      </c>
      <c r="R3215" t="s">
        <v>8324</v>
      </c>
      <c r="S3215" s="14">
        <f t="shared" si="302"/>
        <v>41913.94840277778</v>
      </c>
      <c r="T3215" s="14">
        <f t="shared" si="303"/>
        <v>41943.94840277778</v>
      </c>
      <c r="U3215">
        <f t="shared" si="304"/>
        <v>30</v>
      </c>
      <c r="V3215">
        <f t="shared" si="305"/>
        <v>2014</v>
      </c>
    </row>
    <row r="3216" spans="1:22" ht="60" x14ac:dyDescent="0.25">
      <c r="A3216">
        <v>2562</v>
      </c>
      <c r="B3216" s="3" t="s">
        <v>2562</v>
      </c>
      <c r="C3216" s="3" t="s">
        <v>6672</v>
      </c>
      <c r="D3216" s="6">
        <v>10000</v>
      </c>
      <c r="E3216" s="8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8282</v>
      </c>
      <c r="O3216">
        <f t="shared" si="300"/>
        <v>1</v>
      </c>
      <c r="P3216">
        <f t="shared" si="301"/>
        <v>25</v>
      </c>
      <c r="Q3216" t="s">
        <v>8326</v>
      </c>
      <c r="R3216" t="s">
        <v>8354</v>
      </c>
      <c r="S3216" s="14">
        <f t="shared" si="302"/>
        <v>42594.524756944447</v>
      </c>
      <c r="T3216" s="14">
        <f t="shared" si="303"/>
        <v>42654.524756944447</v>
      </c>
      <c r="U3216">
        <f t="shared" si="304"/>
        <v>60</v>
      </c>
      <c r="V3216">
        <f t="shared" si="305"/>
        <v>2016</v>
      </c>
    </row>
    <row r="3217" spans="1:22" ht="45" x14ac:dyDescent="0.25">
      <c r="A3217">
        <v>1070</v>
      </c>
      <c r="B3217" s="3" t="s">
        <v>1071</v>
      </c>
      <c r="C3217" s="3" t="s">
        <v>5180</v>
      </c>
      <c r="D3217" s="6">
        <v>10000</v>
      </c>
      <c r="E3217" s="8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300"/>
        <v>1</v>
      </c>
      <c r="P3217">
        <f t="shared" si="301"/>
        <v>35</v>
      </c>
      <c r="Q3217" t="s">
        <v>8310</v>
      </c>
      <c r="R3217" t="s">
        <v>8346</v>
      </c>
      <c r="S3217" s="14">
        <f t="shared" si="302"/>
        <v>41163.011828703704</v>
      </c>
      <c r="T3217" s="14">
        <f t="shared" si="303"/>
        <v>41183.011828703704</v>
      </c>
      <c r="U3217">
        <f t="shared" si="304"/>
        <v>20</v>
      </c>
      <c r="V3217">
        <f t="shared" si="305"/>
        <v>2012</v>
      </c>
    </row>
    <row r="3218" spans="1:22" ht="45" x14ac:dyDescent="0.25">
      <c r="A3218">
        <v>2700</v>
      </c>
      <c r="B3218" s="3" t="s">
        <v>2700</v>
      </c>
      <c r="C3218" s="3" t="s">
        <v>6810</v>
      </c>
      <c r="D3218" s="6">
        <v>9999</v>
      </c>
      <c r="E3218" s="8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8282</v>
      </c>
      <c r="O3218">
        <f t="shared" si="300"/>
        <v>1</v>
      </c>
      <c r="P3218">
        <f t="shared" si="301"/>
        <v>17.5</v>
      </c>
      <c r="Q3218" t="s">
        <v>8326</v>
      </c>
      <c r="R3218" t="s">
        <v>8354</v>
      </c>
      <c r="S3218" s="14">
        <f t="shared" si="302"/>
        <v>41870.87467592593</v>
      </c>
      <c r="T3218" s="14">
        <f t="shared" si="303"/>
        <v>41900.87467592593</v>
      </c>
      <c r="U3218">
        <f t="shared" si="304"/>
        <v>30</v>
      </c>
      <c r="V3218">
        <f t="shared" si="305"/>
        <v>2014</v>
      </c>
    </row>
    <row r="3219" spans="1:22" ht="60" x14ac:dyDescent="0.25">
      <c r="A3219">
        <v>1561</v>
      </c>
      <c r="B3219" s="3" t="s">
        <v>1562</v>
      </c>
      <c r="C3219" s="3" t="s">
        <v>5671</v>
      </c>
      <c r="D3219" s="6">
        <v>10000</v>
      </c>
      <c r="E3219" s="8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8288</v>
      </c>
      <c r="O3219">
        <f t="shared" si="300"/>
        <v>1</v>
      </c>
      <c r="P3219">
        <f t="shared" si="301"/>
        <v>67</v>
      </c>
      <c r="Q3219" t="s">
        <v>8321</v>
      </c>
      <c r="R3219" t="s">
        <v>8353</v>
      </c>
      <c r="S3219" s="14">
        <f t="shared" si="302"/>
        <v>41555.041701388887</v>
      </c>
      <c r="T3219" s="14">
        <f t="shared" si="303"/>
        <v>41585.083368055559</v>
      </c>
      <c r="U3219">
        <f t="shared" si="304"/>
        <v>31</v>
      </c>
      <c r="V3219">
        <f t="shared" si="305"/>
        <v>2013</v>
      </c>
    </row>
    <row r="3220" spans="1:22" ht="45" x14ac:dyDescent="0.25">
      <c r="A3220">
        <v>872</v>
      </c>
      <c r="B3220" s="3" t="s">
        <v>873</v>
      </c>
      <c r="C3220" s="3" t="s">
        <v>4982</v>
      </c>
      <c r="D3220" s="6">
        <v>8000</v>
      </c>
      <c r="E3220" s="8">
        <v>65</v>
      </c>
      <c r="F3220" t="s">
        <v>8220</v>
      </c>
      <c r="G3220" t="s">
        <v>8223</v>
      </c>
      <c r="H3220" t="s">
        <v>8245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t="s">
        <v>8276</v>
      </c>
      <c r="O3220">
        <f t="shared" si="300"/>
        <v>1</v>
      </c>
      <c r="P3220">
        <f t="shared" si="301"/>
        <v>32.5</v>
      </c>
      <c r="Q3220" t="s">
        <v>8312</v>
      </c>
      <c r="R3220" t="s">
        <v>8344</v>
      </c>
      <c r="S3220" s="14">
        <f t="shared" si="302"/>
        <v>40567.825543981482</v>
      </c>
      <c r="T3220" s="14">
        <f t="shared" si="303"/>
        <v>40612.825543981482</v>
      </c>
      <c r="U3220">
        <f t="shared" si="304"/>
        <v>45</v>
      </c>
      <c r="V3220">
        <f t="shared" si="305"/>
        <v>2011</v>
      </c>
    </row>
    <row r="3221" spans="1:22" ht="60" x14ac:dyDescent="0.25">
      <c r="A3221">
        <v>878</v>
      </c>
      <c r="B3221" s="3" t="s">
        <v>879</v>
      </c>
      <c r="C3221" s="3" t="s">
        <v>4988</v>
      </c>
      <c r="D3221" s="6">
        <v>5000</v>
      </c>
      <c r="E3221" s="8">
        <v>65</v>
      </c>
      <c r="F3221" t="s">
        <v>8220</v>
      </c>
      <c r="G3221" t="s">
        <v>8223</v>
      </c>
      <c r="H3221" t="s">
        <v>8245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t="s">
        <v>8276</v>
      </c>
      <c r="O3221">
        <f t="shared" si="300"/>
        <v>1</v>
      </c>
      <c r="P3221">
        <f t="shared" si="301"/>
        <v>32.5</v>
      </c>
      <c r="Q3221" t="s">
        <v>8312</v>
      </c>
      <c r="R3221" t="s">
        <v>8344</v>
      </c>
      <c r="S3221" s="14">
        <f t="shared" si="302"/>
        <v>40505.232916666668</v>
      </c>
      <c r="T3221" s="14">
        <f t="shared" si="303"/>
        <v>40535.232916666668</v>
      </c>
      <c r="U3221">
        <f t="shared" si="304"/>
        <v>30</v>
      </c>
      <c r="V3221">
        <f t="shared" si="305"/>
        <v>2010</v>
      </c>
    </row>
    <row r="3222" spans="1:22" ht="30" x14ac:dyDescent="0.25">
      <c r="A3222">
        <v>997</v>
      </c>
      <c r="B3222" s="3" t="s">
        <v>998</v>
      </c>
      <c r="C3222" s="3" t="s">
        <v>5107</v>
      </c>
      <c r="D3222" s="6">
        <v>5000</v>
      </c>
      <c r="E3222" s="8">
        <v>65</v>
      </c>
      <c r="F3222" t="s">
        <v>8220</v>
      </c>
      <c r="G3222" t="s">
        <v>8223</v>
      </c>
      <c r="H3222" t="s">
        <v>8245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t="s">
        <v>8271</v>
      </c>
      <c r="O3222">
        <f t="shared" si="300"/>
        <v>1</v>
      </c>
      <c r="P3222">
        <f t="shared" si="301"/>
        <v>8.1300000000000008</v>
      </c>
      <c r="Q3222" t="s">
        <v>8308</v>
      </c>
      <c r="R3222" t="s">
        <v>8314</v>
      </c>
      <c r="S3222" s="14">
        <f t="shared" si="302"/>
        <v>41941.10297453704</v>
      </c>
      <c r="T3222" s="14">
        <f t="shared" si="303"/>
        <v>41971.144641203704</v>
      </c>
      <c r="U3222">
        <f t="shared" si="304"/>
        <v>31</v>
      </c>
      <c r="V3222">
        <f t="shared" si="305"/>
        <v>2014</v>
      </c>
    </row>
    <row r="3223" spans="1:22" ht="60" x14ac:dyDescent="0.25">
      <c r="A3223">
        <v>456</v>
      </c>
      <c r="B3223" s="3" t="s">
        <v>457</v>
      </c>
      <c r="C3223" s="3" t="s">
        <v>4566</v>
      </c>
      <c r="D3223" s="6">
        <v>8888</v>
      </c>
      <c r="E3223" s="8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8268</v>
      </c>
      <c r="O3223">
        <f t="shared" si="300"/>
        <v>1</v>
      </c>
      <c r="P3223">
        <f t="shared" si="301"/>
        <v>20.329999999999998</v>
      </c>
      <c r="Q3223" t="s">
        <v>8318</v>
      </c>
      <c r="R3223" t="s">
        <v>8345</v>
      </c>
      <c r="S3223" s="14">
        <f t="shared" si="302"/>
        <v>41547.694456018515</v>
      </c>
      <c r="T3223" s="14">
        <f t="shared" si="303"/>
        <v>41569.165972222225</v>
      </c>
      <c r="U3223">
        <f t="shared" si="304"/>
        <v>22</v>
      </c>
      <c r="V3223">
        <f t="shared" si="305"/>
        <v>2013</v>
      </c>
    </row>
    <row r="3224" spans="1:22" ht="60" x14ac:dyDescent="0.25">
      <c r="A3224">
        <v>3864</v>
      </c>
      <c r="B3224" s="3" t="s">
        <v>3861</v>
      </c>
      <c r="C3224" s="3" t="s">
        <v>7973</v>
      </c>
      <c r="D3224" s="6">
        <v>5000</v>
      </c>
      <c r="E3224" s="8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8269</v>
      </c>
      <c r="O3224">
        <f t="shared" si="300"/>
        <v>1</v>
      </c>
      <c r="P3224">
        <f t="shared" si="301"/>
        <v>20</v>
      </c>
      <c r="Q3224" t="s">
        <v>8315</v>
      </c>
      <c r="R3224" t="s">
        <v>8316</v>
      </c>
      <c r="S3224" s="14">
        <f t="shared" si="302"/>
        <v>42295.891828703709</v>
      </c>
      <c r="T3224" s="14">
        <f t="shared" si="303"/>
        <v>42325.933495370366</v>
      </c>
      <c r="U3224">
        <f t="shared" si="304"/>
        <v>31</v>
      </c>
      <c r="V3224">
        <f t="shared" si="305"/>
        <v>2015</v>
      </c>
    </row>
    <row r="3225" spans="1:22" ht="45" x14ac:dyDescent="0.25">
      <c r="A3225">
        <v>2570</v>
      </c>
      <c r="B3225" s="3" t="s">
        <v>2570</v>
      </c>
      <c r="C3225" s="3" t="s">
        <v>6680</v>
      </c>
      <c r="D3225" s="6">
        <v>7000</v>
      </c>
      <c r="E3225" s="8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8282</v>
      </c>
      <c r="O3225">
        <f t="shared" si="300"/>
        <v>1</v>
      </c>
      <c r="P3225">
        <f t="shared" si="301"/>
        <v>29.5</v>
      </c>
      <c r="Q3225" t="s">
        <v>8326</v>
      </c>
      <c r="R3225" t="s">
        <v>8354</v>
      </c>
      <c r="S3225" s="14">
        <f t="shared" si="302"/>
        <v>42744.903182870374</v>
      </c>
      <c r="T3225" s="14">
        <f t="shared" si="303"/>
        <v>42774.903182870374</v>
      </c>
      <c r="U3225">
        <f t="shared" si="304"/>
        <v>30</v>
      </c>
      <c r="V3225">
        <f t="shared" si="305"/>
        <v>2017</v>
      </c>
    </row>
    <row r="3226" spans="1:22" ht="45" x14ac:dyDescent="0.25">
      <c r="A3226">
        <v>586</v>
      </c>
      <c r="B3226" s="3" t="s">
        <v>587</v>
      </c>
      <c r="C3226" s="3" t="s">
        <v>4696</v>
      </c>
      <c r="D3226" s="6">
        <v>10000</v>
      </c>
      <c r="E3226" s="8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8270</v>
      </c>
      <c r="O3226">
        <f t="shared" si="300"/>
        <v>1</v>
      </c>
      <c r="P3226">
        <f t="shared" si="301"/>
        <v>14</v>
      </c>
      <c r="Q3226" t="s">
        <v>8308</v>
      </c>
      <c r="R3226" t="s">
        <v>8355</v>
      </c>
      <c r="S3226" s="14">
        <f t="shared" si="302"/>
        <v>42020.854247685187</v>
      </c>
      <c r="T3226" s="14">
        <f t="shared" si="303"/>
        <v>42050.854247685187</v>
      </c>
      <c r="U3226">
        <f t="shared" si="304"/>
        <v>30</v>
      </c>
      <c r="V3226">
        <f t="shared" si="305"/>
        <v>2015</v>
      </c>
    </row>
    <row r="3227" spans="1:22" ht="45" x14ac:dyDescent="0.25">
      <c r="A3227">
        <v>1082</v>
      </c>
      <c r="B3227" s="3" t="s">
        <v>1083</v>
      </c>
      <c r="C3227" s="3" t="s">
        <v>5192</v>
      </c>
      <c r="D3227" s="6">
        <v>10000</v>
      </c>
      <c r="E3227" s="8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8280</v>
      </c>
      <c r="O3227">
        <f t="shared" si="300"/>
        <v>1</v>
      </c>
      <c r="P3227">
        <f t="shared" si="301"/>
        <v>18.670000000000002</v>
      </c>
      <c r="Q3227" t="s">
        <v>8310</v>
      </c>
      <c r="R3227" t="s">
        <v>8346</v>
      </c>
      <c r="S3227" s="14">
        <f t="shared" si="302"/>
        <v>41101.906111111115</v>
      </c>
      <c r="T3227" s="14">
        <f t="shared" si="303"/>
        <v>41131.906111111115</v>
      </c>
      <c r="U3227">
        <f t="shared" si="304"/>
        <v>30</v>
      </c>
      <c r="V3227">
        <f t="shared" si="305"/>
        <v>2012</v>
      </c>
    </row>
    <row r="3228" spans="1:22" ht="45" x14ac:dyDescent="0.25">
      <c r="A3228">
        <v>1417</v>
      </c>
      <c r="B3228" s="3" t="s">
        <v>1418</v>
      </c>
      <c r="C3228" s="3" t="s">
        <v>5527</v>
      </c>
      <c r="D3228" s="6">
        <v>4500</v>
      </c>
      <c r="E3228" s="8">
        <v>55</v>
      </c>
      <c r="F3228" t="s">
        <v>8220</v>
      </c>
      <c r="G3228" t="s">
        <v>8223</v>
      </c>
      <c r="H3228" t="s">
        <v>8245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8285</v>
      </c>
      <c r="O3228">
        <f t="shared" si="300"/>
        <v>1</v>
      </c>
      <c r="P3228">
        <f t="shared" si="301"/>
        <v>27.5</v>
      </c>
      <c r="Q3228" t="s">
        <v>8321</v>
      </c>
      <c r="R3228" t="s">
        <v>8356</v>
      </c>
      <c r="S3228" s="14">
        <f t="shared" si="302"/>
        <v>42232.15016203704</v>
      </c>
      <c r="T3228" s="14">
        <f t="shared" si="303"/>
        <v>42262.465972222228</v>
      </c>
      <c r="U3228">
        <f t="shared" si="304"/>
        <v>31</v>
      </c>
      <c r="V3228">
        <f t="shared" si="305"/>
        <v>2015</v>
      </c>
    </row>
    <row r="3229" spans="1:22" ht="60" x14ac:dyDescent="0.25">
      <c r="A3229">
        <v>1577</v>
      </c>
      <c r="B3229" s="3" t="s">
        <v>1578</v>
      </c>
      <c r="C3229" s="3" t="s">
        <v>5687</v>
      </c>
      <c r="D3229" s="6">
        <v>10000</v>
      </c>
      <c r="E3229" s="8">
        <v>55</v>
      </c>
      <c r="F3229" t="s">
        <v>8219</v>
      </c>
      <c r="G3229" t="s">
        <v>8223</v>
      </c>
      <c r="H3229" t="s">
        <v>8245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t="s">
        <v>8288</v>
      </c>
      <c r="O3229">
        <f t="shared" si="300"/>
        <v>1</v>
      </c>
      <c r="P3229">
        <f t="shared" si="301"/>
        <v>27.5</v>
      </c>
      <c r="Q3229" t="s">
        <v>8321</v>
      </c>
      <c r="R3229" t="s">
        <v>8353</v>
      </c>
      <c r="S3229" s="14">
        <f t="shared" si="302"/>
        <v>41054.847777777781</v>
      </c>
      <c r="T3229" s="14">
        <f t="shared" si="303"/>
        <v>41114.847777777781</v>
      </c>
      <c r="U3229">
        <f t="shared" si="304"/>
        <v>60</v>
      </c>
      <c r="V3229">
        <f t="shared" si="305"/>
        <v>2012</v>
      </c>
    </row>
    <row r="3230" spans="1:22" ht="45" x14ac:dyDescent="0.25">
      <c r="A3230">
        <v>2355</v>
      </c>
      <c r="B3230" s="3" t="s">
        <v>2356</v>
      </c>
      <c r="C3230" s="3" t="s">
        <v>6465</v>
      </c>
      <c r="D3230" s="6">
        <v>8000</v>
      </c>
      <c r="E3230" s="8">
        <v>55</v>
      </c>
      <c r="F3230" t="s">
        <v>8219</v>
      </c>
      <c r="G3230" t="s">
        <v>8225</v>
      </c>
      <c r="H3230" t="s">
        <v>8247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t="s">
        <v>8270</v>
      </c>
      <c r="O3230">
        <f t="shared" si="300"/>
        <v>1</v>
      </c>
      <c r="P3230">
        <f t="shared" si="301"/>
        <v>27.5</v>
      </c>
      <c r="Q3230" t="s">
        <v>8308</v>
      </c>
      <c r="R3230" t="s">
        <v>8355</v>
      </c>
      <c r="S3230" s="14">
        <f t="shared" si="302"/>
        <v>42096.918240740735</v>
      </c>
      <c r="T3230" s="14">
        <f t="shared" si="303"/>
        <v>42126.918240740735</v>
      </c>
      <c r="U3230">
        <f t="shared" si="304"/>
        <v>30</v>
      </c>
      <c r="V3230">
        <f t="shared" si="305"/>
        <v>2015</v>
      </c>
    </row>
    <row r="3231" spans="1:22" ht="45" x14ac:dyDescent="0.25">
      <c r="A3231">
        <v>2681</v>
      </c>
      <c r="B3231" s="3" t="s">
        <v>2681</v>
      </c>
      <c r="C3231" s="3" t="s">
        <v>6791</v>
      </c>
      <c r="D3231" s="6">
        <v>8000</v>
      </c>
      <c r="E3231" s="8">
        <v>55</v>
      </c>
      <c r="F3231" t="s">
        <v>8220</v>
      </c>
      <c r="G3231" t="s">
        <v>8223</v>
      </c>
      <c r="H3231" t="s">
        <v>8245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t="s">
        <v>8282</v>
      </c>
      <c r="O3231">
        <f t="shared" si="300"/>
        <v>1</v>
      </c>
      <c r="P3231">
        <f t="shared" si="301"/>
        <v>27.5</v>
      </c>
      <c r="Q3231" t="s">
        <v>8326</v>
      </c>
      <c r="R3231" t="s">
        <v>8354</v>
      </c>
      <c r="S3231" s="14">
        <f t="shared" si="302"/>
        <v>41805.895254629628</v>
      </c>
      <c r="T3231" s="14">
        <f t="shared" si="303"/>
        <v>41830.895254629628</v>
      </c>
      <c r="U3231">
        <f t="shared" si="304"/>
        <v>25</v>
      </c>
      <c r="V3231">
        <f t="shared" si="305"/>
        <v>2014</v>
      </c>
    </row>
    <row r="3232" spans="1:22" ht="45" x14ac:dyDescent="0.25">
      <c r="A3232">
        <v>2748</v>
      </c>
      <c r="B3232" s="3" t="s">
        <v>2748</v>
      </c>
      <c r="C3232" s="3" t="s">
        <v>6858</v>
      </c>
      <c r="D3232" s="6">
        <v>5000</v>
      </c>
      <c r="E3232" s="8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8302</v>
      </c>
      <c r="O3232">
        <f t="shared" si="300"/>
        <v>1</v>
      </c>
      <c r="P3232">
        <f t="shared" si="301"/>
        <v>13.25</v>
      </c>
      <c r="Q3232" t="s">
        <v>8321</v>
      </c>
      <c r="R3232" t="s">
        <v>8349</v>
      </c>
      <c r="S3232" s="14">
        <f t="shared" si="302"/>
        <v>42585.7106712963</v>
      </c>
      <c r="T3232" s="14">
        <f t="shared" si="303"/>
        <v>42615.7106712963</v>
      </c>
      <c r="U3232">
        <f t="shared" si="304"/>
        <v>30</v>
      </c>
      <c r="V3232">
        <f t="shared" si="305"/>
        <v>2016</v>
      </c>
    </row>
    <row r="3233" spans="1:22" ht="60" x14ac:dyDescent="0.25">
      <c r="A3233">
        <v>470</v>
      </c>
      <c r="B3233" s="3" t="s">
        <v>471</v>
      </c>
      <c r="C3233" s="3" t="s">
        <v>4580</v>
      </c>
      <c r="D3233" s="6">
        <v>5000</v>
      </c>
      <c r="E3233" s="8">
        <v>51</v>
      </c>
      <c r="F3233" t="s">
        <v>8220</v>
      </c>
      <c r="G3233" t="s">
        <v>8223</v>
      </c>
      <c r="H3233" t="s">
        <v>8245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8268</v>
      </c>
      <c r="O3233">
        <f t="shared" si="300"/>
        <v>1</v>
      </c>
      <c r="P3233">
        <f t="shared" si="301"/>
        <v>25.5</v>
      </c>
      <c r="Q3233" t="s">
        <v>8318</v>
      </c>
      <c r="R3233" t="s">
        <v>8345</v>
      </c>
      <c r="S3233" s="14">
        <f t="shared" si="302"/>
        <v>41605.167696759258</v>
      </c>
      <c r="T3233" s="14">
        <f t="shared" si="303"/>
        <v>41655.166666666664</v>
      </c>
      <c r="U3233">
        <f t="shared" si="304"/>
        <v>50</v>
      </c>
      <c r="V3233">
        <f t="shared" si="305"/>
        <v>2013</v>
      </c>
    </row>
    <row r="3234" spans="1:22" ht="60" x14ac:dyDescent="0.25">
      <c r="A3234">
        <v>1703</v>
      </c>
      <c r="B3234" s="3" t="s">
        <v>1704</v>
      </c>
      <c r="C3234" s="3" t="s">
        <v>5813</v>
      </c>
      <c r="D3234" s="6">
        <v>5000</v>
      </c>
      <c r="E3234" s="8">
        <v>51</v>
      </c>
      <c r="F3234" t="s">
        <v>8220</v>
      </c>
      <c r="G3234" t="s">
        <v>8223</v>
      </c>
      <c r="H3234" t="s">
        <v>8245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8291</v>
      </c>
      <c r="O3234">
        <f t="shared" si="300"/>
        <v>1</v>
      </c>
      <c r="P3234">
        <f t="shared" si="301"/>
        <v>25.5</v>
      </c>
      <c r="Q3234" t="s">
        <v>8312</v>
      </c>
      <c r="R3234" t="s">
        <v>8337</v>
      </c>
      <c r="S3234" s="14">
        <f t="shared" si="302"/>
        <v>42187.281678240746</v>
      </c>
      <c r="T3234" s="14">
        <f t="shared" si="303"/>
        <v>42247.281678240746</v>
      </c>
      <c r="U3234">
        <f t="shared" si="304"/>
        <v>60</v>
      </c>
      <c r="V3234">
        <f t="shared" si="305"/>
        <v>2015</v>
      </c>
    </row>
    <row r="3235" spans="1:22" ht="45" x14ac:dyDescent="0.25">
      <c r="A3235">
        <v>1875</v>
      </c>
      <c r="B3235" s="3" t="s">
        <v>1876</v>
      </c>
      <c r="C3235" s="3" t="s">
        <v>5985</v>
      </c>
      <c r="D3235" s="6">
        <v>10000</v>
      </c>
      <c r="E3235" s="8">
        <v>51</v>
      </c>
      <c r="F3235" t="s">
        <v>8220</v>
      </c>
      <c r="G3235" t="s">
        <v>8223</v>
      </c>
      <c r="H3235" t="s">
        <v>8245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t="s">
        <v>8281</v>
      </c>
      <c r="O3235">
        <f t="shared" si="300"/>
        <v>1</v>
      </c>
      <c r="P3235">
        <f t="shared" si="301"/>
        <v>17</v>
      </c>
      <c r="Q3235" t="s">
        <v>8310</v>
      </c>
      <c r="R3235" t="s">
        <v>8342</v>
      </c>
      <c r="S3235" s="14">
        <f t="shared" si="302"/>
        <v>42528.899398148147</v>
      </c>
      <c r="T3235" s="14">
        <f t="shared" si="303"/>
        <v>42588.899398148147</v>
      </c>
      <c r="U3235">
        <f t="shared" si="304"/>
        <v>60</v>
      </c>
      <c r="V3235">
        <f t="shared" si="305"/>
        <v>2016</v>
      </c>
    </row>
    <row r="3236" spans="1:22" ht="45" x14ac:dyDescent="0.25">
      <c r="A3236">
        <v>2580</v>
      </c>
      <c r="B3236" s="3" t="s">
        <v>2580</v>
      </c>
      <c r="C3236" s="3" t="s">
        <v>6690</v>
      </c>
      <c r="D3236" s="6">
        <v>8500</v>
      </c>
      <c r="E3236" s="8">
        <v>51</v>
      </c>
      <c r="F3236" t="s">
        <v>8219</v>
      </c>
      <c r="G3236" t="s">
        <v>8223</v>
      </c>
      <c r="H3236" t="s">
        <v>8245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t="s">
        <v>8282</v>
      </c>
      <c r="O3236">
        <f t="shared" si="300"/>
        <v>1</v>
      </c>
      <c r="P3236">
        <f t="shared" si="301"/>
        <v>25.5</v>
      </c>
      <c r="Q3236" t="s">
        <v>8326</v>
      </c>
      <c r="R3236" t="s">
        <v>8354</v>
      </c>
      <c r="S3236" s="14">
        <f t="shared" si="302"/>
        <v>42110.326423611114</v>
      </c>
      <c r="T3236" s="14">
        <f t="shared" si="303"/>
        <v>42140.125</v>
      </c>
      <c r="U3236">
        <f t="shared" si="304"/>
        <v>30</v>
      </c>
      <c r="V3236">
        <f t="shared" si="305"/>
        <v>2015</v>
      </c>
    </row>
    <row r="3237" spans="1:22" ht="60" x14ac:dyDescent="0.25">
      <c r="A3237">
        <v>935</v>
      </c>
      <c r="B3237" s="3" t="s">
        <v>936</v>
      </c>
      <c r="C3237" s="3" t="s">
        <v>5045</v>
      </c>
      <c r="D3237" s="6">
        <v>3500</v>
      </c>
      <c r="E3237" s="8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8276</v>
      </c>
      <c r="O3237">
        <f t="shared" si="300"/>
        <v>1</v>
      </c>
      <c r="P3237">
        <f t="shared" si="301"/>
        <v>25</v>
      </c>
      <c r="Q3237" t="s">
        <v>8312</v>
      </c>
      <c r="R3237" t="s">
        <v>8344</v>
      </c>
      <c r="S3237" s="14">
        <f t="shared" si="302"/>
        <v>42368.333668981482</v>
      </c>
      <c r="T3237" s="14">
        <f t="shared" si="303"/>
        <v>42398.333668981482</v>
      </c>
      <c r="U3237">
        <f t="shared" si="304"/>
        <v>30</v>
      </c>
      <c r="V3237">
        <f t="shared" si="305"/>
        <v>2015</v>
      </c>
    </row>
    <row r="3238" spans="1:22" ht="60" x14ac:dyDescent="0.25">
      <c r="A3238">
        <v>1060</v>
      </c>
      <c r="B3238" s="3" t="s">
        <v>1061</v>
      </c>
      <c r="C3238" s="3" t="s">
        <v>5170</v>
      </c>
      <c r="D3238" s="6">
        <v>5000</v>
      </c>
      <c r="E3238" s="8">
        <v>50</v>
      </c>
      <c r="F3238" t="s">
        <v>8219</v>
      </c>
      <c r="G3238" t="s">
        <v>8223</v>
      </c>
      <c r="H3238" t="s">
        <v>8245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t="s">
        <v>8279</v>
      </c>
      <c r="O3238">
        <f t="shared" si="300"/>
        <v>1</v>
      </c>
      <c r="P3238">
        <f t="shared" si="301"/>
        <v>50</v>
      </c>
      <c r="Q3238" t="s">
        <v>8339</v>
      </c>
      <c r="R3238" t="s">
        <v>8340</v>
      </c>
      <c r="S3238" s="14">
        <f t="shared" si="302"/>
        <v>42079.913113425922</v>
      </c>
      <c r="T3238" s="14">
        <f t="shared" si="303"/>
        <v>42109.913113425922</v>
      </c>
      <c r="U3238">
        <f t="shared" si="304"/>
        <v>30</v>
      </c>
      <c r="V3238">
        <f t="shared" si="305"/>
        <v>2015</v>
      </c>
    </row>
    <row r="3239" spans="1:22" ht="30" x14ac:dyDescent="0.25">
      <c r="A3239">
        <v>1153</v>
      </c>
      <c r="B3239" s="3" t="s">
        <v>1154</v>
      </c>
      <c r="C3239" s="3" t="s">
        <v>5263</v>
      </c>
      <c r="D3239" s="6">
        <v>8000</v>
      </c>
      <c r="E3239" s="8">
        <v>50</v>
      </c>
      <c r="F3239" t="s">
        <v>8220</v>
      </c>
      <c r="G3239" t="s">
        <v>8223</v>
      </c>
      <c r="H3239" t="s">
        <v>8245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t="s">
        <v>8282</v>
      </c>
      <c r="O3239">
        <f t="shared" si="300"/>
        <v>1</v>
      </c>
      <c r="P3239">
        <f t="shared" si="301"/>
        <v>50</v>
      </c>
      <c r="Q3239" t="s">
        <v>8326</v>
      </c>
      <c r="R3239" t="s">
        <v>8354</v>
      </c>
      <c r="S3239" s="14">
        <f t="shared" si="302"/>
        <v>42143.714178240742</v>
      </c>
      <c r="T3239" s="14">
        <f t="shared" si="303"/>
        <v>42173.714178240742</v>
      </c>
      <c r="U3239">
        <f t="shared" si="304"/>
        <v>30</v>
      </c>
      <c r="V3239">
        <f t="shared" si="305"/>
        <v>2015</v>
      </c>
    </row>
    <row r="3240" spans="1:22" ht="60" x14ac:dyDescent="0.25">
      <c r="A3240">
        <v>1483</v>
      </c>
      <c r="B3240" s="3" t="s">
        <v>1484</v>
      </c>
      <c r="C3240" s="3" t="s">
        <v>5593</v>
      </c>
      <c r="D3240" s="6">
        <v>7000</v>
      </c>
      <c r="E3240" s="8">
        <v>50</v>
      </c>
      <c r="F3240" t="s">
        <v>8220</v>
      </c>
      <c r="G3240" t="s">
        <v>8223</v>
      </c>
      <c r="H3240" t="s">
        <v>8245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t="s">
        <v>8273</v>
      </c>
      <c r="O3240">
        <f t="shared" si="300"/>
        <v>1</v>
      </c>
      <c r="P3240">
        <f t="shared" si="301"/>
        <v>25</v>
      </c>
      <c r="Q3240" t="s">
        <v>8321</v>
      </c>
      <c r="R3240" t="s">
        <v>8343</v>
      </c>
      <c r="S3240" s="14">
        <f t="shared" si="302"/>
        <v>42548.192997685182</v>
      </c>
      <c r="T3240" s="14">
        <f t="shared" si="303"/>
        <v>42573.192997685182</v>
      </c>
      <c r="U3240">
        <f t="shared" si="304"/>
        <v>25</v>
      </c>
      <c r="V3240">
        <f t="shared" si="305"/>
        <v>2016</v>
      </c>
    </row>
    <row r="3241" spans="1:22" ht="45" x14ac:dyDescent="0.25">
      <c r="A3241">
        <v>1989</v>
      </c>
      <c r="B3241" s="3" t="s">
        <v>1990</v>
      </c>
      <c r="C3241" s="3" t="s">
        <v>6099</v>
      </c>
      <c r="D3241" s="6">
        <v>5000</v>
      </c>
      <c r="E3241" s="8">
        <v>50</v>
      </c>
      <c r="F3241" t="s">
        <v>8220</v>
      </c>
      <c r="G3241" t="s">
        <v>8223</v>
      </c>
      <c r="H3241" t="s">
        <v>8245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t="s">
        <v>8294</v>
      </c>
      <c r="O3241">
        <f t="shared" si="300"/>
        <v>1</v>
      </c>
      <c r="P3241">
        <f t="shared" si="301"/>
        <v>50</v>
      </c>
      <c r="Q3241" t="s">
        <v>8323</v>
      </c>
      <c r="R3241" t="s">
        <v>8352</v>
      </c>
      <c r="S3241" s="14">
        <f t="shared" si="302"/>
        <v>42685.680648148147</v>
      </c>
      <c r="T3241" s="14">
        <f t="shared" si="303"/>
        <v>42715.680648148147</v>
      </c>
      <c r="U3241">
        <f t="shared" si="304"/>
        <v>30</v>
      </c>
      <c r="V3241">
        <f t="shared" si="305"/>
        <v>2016</v>
      </c>
    </row>
    <row r="3242" spans="1:22" ht="60" x14ac:dyDescent="0.25">
      <c r="A3242">
        <v>2568</v>
      </c>
      <c r="B3242" s="3" t="s">
        <v>2568</v>
      </c>
      <c r="C3242" s="3" t="s">
        <v>6678</v>
      </c>
      <c r="D3242" s="6">
        <v>10000</v>
      </c>
      <c r="E3242" s="8">
        <v>50</v>
      </c>
      <c r="F3242" t="s">
        <v>8219</v>
      </c>
      <c r="G3242" t="s">
        <v>8224</v>
      </c>
      <c r="H3242" t="s">
        <v>8246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t="s">
        <v>8282</v>
      </c>
      <c r="O3242">
        <f t="shared" si="300"/>
        <v>1</v>
      </c>
      <c r="P3242">
        <f t="shared" si="301"/>
        <v>50</v>
      </c>
      <c r="Q3242" t="s">
        <v>8326</v>
      </c>
      <c r="R3242" t="s">
        <v>8354</v>
      </c>
      <c r="S3242" s="14">
        <f t="shared" si="302"/>
        <v>42584.666597222225</v>
      </c>
      <c r="T3242" s="14">
        <f t="shared" si="303"/>
        <v>42614.666597222225</v>
      </c>
      <c r="U3242">
        <f t="shared" si="304"/>
        <v>30</v>
      </c>
      <c r="V3242">
        <f t="shared" si="305"/>
        <v>2016</v>
      </c>
    </row>
    <row r="3243" spans="1:22" ht="60" x14ac:dyDescent="0.25">
      <c r="A3243">
        <v>3794</v>
      </c>
      <c r="B3243" s="3" t="s">
        <v>3791</v>
      </c>
      <c r="C3243" s="3" t="s">
        <v>7904</v>
      </c>
      <c r="D3243" s="6">
        <v>5000</v>
      </c>
      <c r="E3243" s="8">
        <v>50</v>
      </c>
      <c r="F3243" t="s">
        <v>8220</v>
      </c>
      <c r="G3243" t="s">
        <v>8224</v>
      </c>
      <c r="H3243" t="s">
        <v>8246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t="s">
        <v>8303</v>
      </c>
      <c r="O3243">
        <f t="shared" si="300"/>
        <v>1</v>
      </c>
      <c r="P3243">
        <f t="shared" si="301"/>
        <v>50</v>
      </c>
      <c r="Q3243" t="s">
        <v>8315</v>
      </c>
      <c r="R3243" t="s">
        <v>8336</v>
      </c>
      <c r="S3243" s="14">
        <f t="shared" si="302"/>
        <v>42132.58048611111</v>
      </c>
      <c r="T3243" s="14">
        <f t="shared" si="303"/>
        <v>42162.58048611111</v>
      </c>
      <c r="U3243">
        <f t="shared" si="304"/>
        <v>30</v>
      </c>
      <c r="V3243">
        <f t="shared" si="305"/>
        <v>2015</v>
      </c>
    </row>
    <row r="3244" spans="1:22" ht="75" x14ac:dyDescent="0.25">
      <c r="A3244">
        <v>3941</v>
      </c>
      <c r="B3244" s="3" t="s">
        <v>3938</v>
      </c>
      <c r="C3244" s="3" t="s">
        <v>8049</v>
      </c>
      <c r="D3244" s="6">
        <v>5500</v>
      </c>
      <c r="E3244" s="8">
        <v>50</v>
      </c>
      <c r="F3244" t="s">
        <v>8220</v>
      </c>
      <c r="G3244" t="s">
        <v>8223</v>
      </c>
      <c r="H3244" t="s">
        <v>8245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t="s">
        <v>8269</v>
      </c>
      <c r="O3244">
        <f t="shared" si="300"/>
        <v>1</v>
      </c>
      <c r="P3244">
        <f t="shared" si="301"/>
        <v>25</v>
      </c>
      <c r="Q3244" t="s">
        <v>8315</v>
      </c>
      <c r="R3244" t="s">
        <v>8316</v>
      </c>
      <c r="S3244" s="14">
        <f t="shared" si="302"/>
        <v>41940.587233796294</v>
      </c>
      <c r="T3244" s="14">
        <f t="shared" si="303"/>
        <v>41968.041666666672</v>
      </c>
      <c r="U3244">
        <f t="shared" si="304"/>
        <v>28</v>
      </c>
      <c r="V3244">
        <f t="shared" si="305"/>
        <v>2014</v>
      </c>
    </row>
    <row r="3245" spans="1:22" ht="60" x14ac:dyDescent="0.25">
      <c r="A3245">
        <v>4099</v>
      </c>
      <c r="B3245" s="3" t="s">
        <v>4095</v>
      </c>
      <c r="C3245" s="3" t="s">
        <v>8202</v>
      </c>
      <c r="D3245" s="6">
        <v>4500</v>
      </c>
      <c r="E3245" s="8">
        <v>50</v>
      </c>
      <c r="F3245" t="s">
        <v>8220</v>
      </c>
      <c r="G3245" t="s">
        <v>8223</v>
      </c>
      <c r="H3245" t="s">
        <v>8245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t="s">
        <v>8269</v>
      </c>
      <c r="O3245">
        <f t="shared" si="300"/>
        <v>1</v>
      </c>
      <c r="P3245">
        <f t="shared" si="301"/>
        <v>50</v>
      </c>
      <c r="Q3245" t="s">
        <v>8315</v>
      </c>
      <c r="R3245" t="s">
        <v>8316</v>
      </c>
      <c r="S3245" s="14">
        <f t="shared" si="302"/>
        <v>42570.850381944445</v>
      </c>
      <c r="T3245" s="14">
        <f t="shared" si="303"/>
        <v>42615.850381944445</v>
      </c>
      <c r="U3245">
        <f t="shared" si="304"/>
        <v>45</v>
      </c>
      <c r="V3245">
        <f t="shared" si="305"/>
        <v>2016</v>
      </c>
    </row>
    <row r="3246" spans="1:22" ht="45" x14ac:dyDescent="0.25">
      <c r="A3246">
        <v>873</v>
      </c>
      <c r="B3246" s="3" t="s">
        <v>874</v>
      </c>
      <c r="C3246" s="3" t="s">
        <v>4983</v>
      </c>
      <c r="D3246" s="6">
        <v>3500</v>
      </c>
      <c r="E3246" s="8">
        <v>45</v>
      </c>
      <c r="F3246" t="s">
        <v>8220</v>
      </c>
      <c r="G3246" t="s">
        <v>8223</v>
      </c>
      <c r="H3246" t="s">
        <v>8245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8276</v>
      </c>
      <c r="O3246">
        <f t="shared" si="300"/>
        <v>1</v>
      </c>
      <c r="P3246">
        <f t="shared" si="301"/>
        <v>9</v>
      </c>
      <c r="Q3246" t="s">
        <v>8312</v>
      </c>
      <c r="R3246" t="s">
        <v>8344</v>
      </c>
      <c r="S3246" s="14">
        <f t="shared" si="302"/>
        <v>41184.167129629634</v>
      </c>
      <c r="T3246" s="14">
        <f t="shared" si="303"/>
        <v>41224.208796296298</v>
      </c>
      <c r="U3246">
        <f t="shared" si="304"/>
        <v>41</v>
      </c>
      <c r="V3246">
        <f t="shared" si="305"/>
        <v>2012</v>
      </c>
    </row>
    <row r="3247" spans="1:22" ht="60" x14ac:dyDescent="0.25">
      <c r="A3247">
        <v>2764</v>
      </c>
      <c r="B3247" s="3" t="s">
        <v>2764</v>
      </c>
      <c r="C3247" s="3" t="s">
        <v>6874</v>
      </c>
      <c r="D3247" s="6">
        <v>4000</v>
      </c>
      <c r="E3247" s="8">
        <v>45</v>
      </c>
      <c r="F3247" t="s">
        <v>8220</v>
      </c>
      <c r="G3247" t="s">
        <v>8223</v>
      </c>
      <c r="H3247" t="s">
        <v>8245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8302</v>
      </c>
      <c r="O3247">
        <f t="shared" si="300"/>
        <v>1</v>
      </c>
      <c r="P3247">
        <f t="shared" si="301"/>
        <v>11.25</v>
      </c>
      <c r="Q3247" t="s">
        <v>8321</v>
      </c>
      <c r="R3247" t="s">
        <v>8349</v>
      </c>
      <c r="S3247" s="14">
        <f t="shared" si="302"/>
        <v>41030.292025462964</v>
      </c>
      <c r="T3247" s="14">
        <f t="shared" si="303"/>
        <v>41059.791666666664</v>
      </c>
      <c r="U3247">
        <f t="shared" si="304"/>
        <v>30</v>
      </c>
      <c r="V3247">
        <f t="shared" si="305"/>
        <v>2012</v>
      </c>
    </row>
    <row r="3248" spans="1:22" ht="45" x14ac:dyDescent="0.25">
      <c r="A3248">
        <v>2866</v>
      </c>
      <c r="B3248" s="3" t="s">
        <v>2866</v>
      </c>
      <c r="C3248" s="3" t="s">
        <v>6976</v>
      </c>
      <c r="D3248" s="6">
        <v>5000</v>
      </c>
      <c r="E3248" s="8">
        <v>45</v>
      </c>
      <c r="F3248" t="s">
        <v>8220</v>
      </c>
      <c r="G3248" t="s">
        <v>8223</v>
      </c>
      <c r="H3248" t="s">
        <v>8245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8269</v>
      </c>
      <c r="O3248">
        <f t="shared" si="300"/>
        <v>1</v>
      </c>
      <c r="P3248">
        <f t="shared" si="301"/>
        <v>22.5</v>
      </c>
      <c r="Q3248" t="s">
        <v>8315</v>
      </c>
      <c r="R3248" t="s">
        <v>8316</v>
      </c>
      <c r="S3248" s="14">
        <f t="shared" si="302"/>
        <v>42627.955104166671</v>
      </c>
      <c r="T3248" s="14">
        <f t="shared" si="303"/>
        <v>42657.916666666672</v>
      </c>
      <c r="U3248">
        <f t="shared" si="304"/>
        <v>30</v>
      </c>
      <c r="V3248">
        <f t="shared" si="305"/>
        <v>2016</v>
      </c>
    </row>
    <row r="3249" spans="1:22" ht="60" x14ac:dyDescent="0.25">
      <c r="A3249">
        <v>3966</v>
      </c>
      <c r="B3249" s="3" t="s">
        <v>3963</v>
      </c>
      <c r="C3249" s="3" t="s">
        <v>8073</v>
      </c>
      <c r="D3249" s="6">
        <v>7500</v>
      </c>
      <c r="E3249" s="8">
        <v>45</v>
      </c>
      <c r="F3249" t="s">
        <v>8220</v>
      </c>
      <c r="G3249" t="s">
        <v>8223</v>
      </c>
      <c r="H3249" t="s">
        <v>8245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8269</v>
      </c>
      <c r="O3249">
        <f t="shared" si="300"/>
        <v>1</v>
      </c>
      <c r="P3249">
        <f t="shared" si="301"/>
        <v>22.5</v>
      </c>
      <c r="Q3249" t="s">
        <v>8315</v>
      </c>
      <c r="R3249" t="s">
        <v>8316</v>
      </c>
      <c r="S3249" s="14">
        <f t="shared" si="302"/>
        <v>41801.711550925924</v>
      </c>
      <c r="T3249" s="14">
        <f t="shared" si="303"/>
        <v>41844.124305555553</v>
      </c>
      <c r="U3249">
        <f t="shared" si="304"/>
        <v>43</v>
      </c>
      <c r="V3249">
        <f t="shared" si="305"/>
        <v>2014</v>
      </c>
    </row>
    <row r="3250" spans="1:22" ht="45" x14ac:dyDescent="0.25">
      <c r="A3250">
        <v>937</v>
      </c>
      <c r="B3250" s="3" t="s">
        <v>938</v>
      </c>
      <c r="C3250" s="3" t="s">
        <v>5047</v>
      </c>
      <c r="D3250" s="6">
        <v>3500</v>
      </c>
      <c r="E3250" s="8">
        <v>40</v>
      </c>
      <c r="F3250" t="s">
        <v>8220</v>
      </c>
      <c r="G3250" t="s">
        <v>8223</v>
      </c>
      <c r="H3250" t="s">
        <v>8245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t="s">
        <v>8276</v>
      </c>
      <c r="O3250">
        <f t="shared" si="300"/>
        <v>1</v>
      </c>
      <c r="P3250">
        <f t="shared" si="301"/>
        <v>20</v>
      </c>
      <c r="Q3250" t="s">
        <v>8312</v>
      </c>
      <c r="R3250" t="s">
        <v>8344</v>
      </c>
      <c r="S3250" s="14">
        <f t="shared" si="302"/>
        <v>41551.798113425924</v>
      </c>
      <c r="T3250" s="14">
        <f t="shared" si="303"/>
        <v>41581.839780092596</v>
      </c>
      <c r="U3250">
        <f t="shared" si="304"/>
        <v>31</v>
      </c>
      <c r="V3250">
        <f t="shared" si="305"/>
        <v>2013</v>
      </c>
    </row>
    <row r="3251" spans="1:22" ht="60" x14ac:dyDescent="0.25">
      <c r="A3251">
        <v>939</v>
      </c>
      <c r="B3251" s="3" t="s">
        <v>940</v>
      </c>
      <c r="C3251" s="3" t="s">
        <v>5049</v>
      </c>
      <c r="D3251" s="6">
        <v>2750</v>
      </c>
      <c r="E3251" s="8">
        <v>40</v>
      </c>
      <c r="F3251" t="s">
        <v>8220</v>
      </c>
      <c r="G3251" t="s">
        <v>8223</v>
      </c>
      <c r="H3251" t="s">
        <v>8245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t="s">
        <v>8276</v>
      </c>
      <c r="O3251">
        <f t="shared" si="300"/>
        <v>1</v>
      </c>
      <c r="P3251">
        <f t="shared" si="301"/>
        <v>20</v>
      </c>
      <c r="Q3251" t="s">
        <v>8312</v>
      </c>
      <c r="R3251" t="s">
        <v>8344</v>
      </c>
      <c r="S3251" s="14">
        <f t="shared" si="302"/>
        <v>41416.763171296298</v>
      </c>
      <c r="T3251" s="14">
        <f t="shared" si="303"/>
        <v>41455.831944444442</v>
      </c>
      <c r="U3251">
        <f t="shared" si="304"/>
        <v>40</v>
      </c>
      <c r="V3251">
        <f t="shared" si="305"/>
        <v>2013</v>
      </c>
    </row>
    <row r="3252" spans="1:22" ht="60" x14ac:dyDescent="0.25">
      <c r="A3252">
        <v>1232</v>
      </c>
      <c r="B3252" s="3" t="s">
        <v>1233</v>
      </c>
      <c r="C3252" s="3" t="s">
        <v>5342</v>
      </c>
      <c r="D3252" s="6">
        <v>5000</v>
      </c>
      <c r="E3252" s="8">
        <v>40</v>
      </c>
      <c r="F3252" t="s">
        <v>8219</v>
      </c>
      <c r="G3252" t="s">
        <v>8223</v>
      </c>
      <c r="H3252" t="s">
        <v>8245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t="s">
        <v>8284</v>
      </c>
      <c r="O3252">
        <f t="shared" si="300"/>
        <v>1</v>
      </c>
      <c r="P3252">
        <f t="shared" si="301"/>
        <v>40</v>
      </c>
      <c r="Q3252" t="s">
        <v>8312</v>
      </c>
      <c r="R3252" t="s">
        <v>8350</v>
      </c>
      <c r="S3252" s="14">
        <f t="shared" si="302"/>
        <v>41506.848032407412</v>
      </c>
      <c r="T3252" s="14">
        <f t="shared" si="303"/>
        <v>41553.848032407412</v>
      </c>
      <c r="U3252">
        <f t="shared" si="304"/>
        <v>47</v>
      </c>
      <c r="V3252">
        <f t="shared" si="305"/>
        <v>2013</v>
      </c>
    </row>
    <row r="3253" spans="1:22" ht="45" x14ac:dyDescent="0.25">
      <c r="A3253">
        <v>1789</v>
      </c>
      <c r="B3253" s="3" t="s">
        <v>1790</v>
      </c>
      <c r="C3253" s="3" t="s">
        <v>5899</v>
      </c>
      <c r="D3253" s="6">
        <v>8000</v>
      </c>
      <c r="E3253" s="8">
        <v>40</v>
      </c>
      <c r="F3253" t="s">
        <v>8220</v>
      </c>
      <c r="G3253" t="s">
        <v>8223</v>
      </c>
      <c r="H3253" t="s">
        <v>8245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t="s">
        <v>8283</v>
      </c>
      <c r="O3253">
        <f t="shared" si="300"/>
        <v>1</v>
      </c>
      <c r="P3253">
        <f t="shared" si="301"/>
        <v>10</v>
      </c>
      <c r="Q3253" t="s">
        <v>8323</v>
      </c>
      <c r="R3253" t="s">
        <v>8324</v>
      </c>
      <c r="S3253" s="14">
        <f t="shared" si="302"/>
        <v>41956.250034722223</v>
      </c>
      <c r="T3253" s="14">
        <f t="shared" si="303"/>
        <v>42016.250034722223</v>
      </c>
      <c r="U3253">
        <f t="shared" si="304"/>
        <v>60</v>
      </c>
      <c r="V3253">
        <f t="shared" si="305"/>
        <v>2014</v>
      </c>
    </row>
    <row r="3254" spans="1:22" ht="45" x14ac:dyDescent="0.25">
      <c r="A3254">
        <v>1793</v>
      </c>
      <c r="B3254" s="3" t="s">
        <v>1794</v>
      </c>
      <c r="C3254" s="3" t="s">
        <v>5903</v>
      </c>
      <c r="D3254" s="6">
        <v>3000</v>
      </c>
      <c r="E3254" s="8">
        <v>40</v>
      </c>
      <c r="F3254" t="s">
        <v>8220</v>
      </c>
      <c r="G3254" t="s">
        <v>8225</v>
      </c>
      <c r="H3254" t="s">
        <v>8247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t="s">
        <v>8283</v>
      </c>
      <c r="O3254">
        <f t="shared" si="300"/>
        <v>1</v>
      </c>
      <c r="P3254">
        <f t="shared" si="301"/>
        <v>20</v>
      </c>
      <c r="Q3254" t="s">
        <v>8323</v>
      </c>
      <c r="R3254" t="s">
        <v>8324</v>
      </c>
      <c r="S3254" s="14">
        <f t="shared" si="302"/>
        <v>41940.89166666667</v>
      </c>
      <c r="T3254" s="14">
        <f t="shared" si="303"/>
        <v>41970.933333333334</v>
      </c>
      <c r="U3254">
        <f t="shared" si="304"/>
        <v>31</v>
      </c>
      <c r="V3254">
        <f t="shared" si="305"/>
        <v>2014</v>
      </c>
    </row>
    <row r="3255" spans="1:22" ht="60" x14ac:dyDescent="0.25">
      <c r="A3255">
        <v>2693</v>
      </c>
      <c r="B3255" s="3" t="s">
        <v>2693</v>
      </c>
      <c r="C3255" s="3" t="s">
        <v>6803</v>
      </c>
      <c r="D3255" s="6">
        <v>5000</v>
      </c>
      <c r="E3255" s="8">
        <v>40</v>
      </c>
      <c r="F3255" t="s">
        <v>8220</v>
      </c>
      <c r="G3255" t="s">
        <v>8223</v>
      </c>
      <c r="H3255" t="s">
        <v>8245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8282</v>
      </c>
      <c r="O3255">
        <f t="shared" si="300"/>
        <v>1</v>
      </c>
      <c r="P3255">
        <f t="shared" si="301"/>
        <v>13.33</v>
      </c>
      <c r="Q3255" t="s">
        <v>8326</v>
      </c>
      <c r="R3255" t="s">
        <v>8354</v>
      </c>
      <c r="S3255" s="14">
        <f t="shared" si="302"/>
        <v>41834.138495370367</v>
      </c>
      <c r="T3255" s="14">
        <f t="shared" si="303"/>
        <v>41864.138495370367</v>
      </c>
      <c r="U3255">
        <f t="shared" si="304"/>
        <v>30</v>
      </c>
      <c r="V3255">
        <f t="shared" si="305"/>
        <v>2014</v>
      </c>
    </row>
    <row r="3256" spans="1:22" ht="45" x14ac:dyDescent="0.25">
      <c r="A3256">
        <v>4005</v>
      </c>
      <c r="B3256" s="3" t="s">
        <v>4001</v>
      </c>
      <c r="C3256" s="3" t="s">
        <v>8110</v>
      </c>
      <c r="D3256" s="6">
        <v>3000</v>
      </c>
      <c r="E3256" s="8">
        <v>40</v>
      </c>
      <c r="F3256" t="s">
        <v>8220</v>
      </c>
      <c r="G3256" t="s">
        <v>8223</v>
      </c>
      <c r="H3256" t="s">
        <v>8245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t="s">
        <v>8269</v>
      </c>
      <c r="O3256">
        <f t="shared" si="300"/>
        <v>1</v>
      </c>
      <c r="P3256">
        <f t="shared" si="301"/>
        <v>20</v>
      </c>
      <c r="Q3256" t="s">
        <v>8315</v>
      </c>
      <c r="R3256" t="s">
        <v>8316</v>
      </c>
      <c r="S3256" s="14">
        <f t="shared" si="302"/>
        <v>41872.807696759257</v>
      </c>
      <c r="T3256" s="14">
        <f t="shared" si="303"/>
        <v>41932.807696759257</v>
      </c>
      <c r="U3256">
        <f t="shared" si="304"/>
        <v>60</v>
      </c>
      <c r="V3256">
        <f t="shared" si="305"/>
        <v>2014</v>
      </c>
    </row>
    <row r="3257" spans="1:22" ht="60" x14ac:dyDescent="0.25">
      <c r="A3257">
        <v>2903</v>
      </c>
      <c r="B3257" s="3" t="s">
        <v>2903</v>
      </c>
      <c r="C3257" s="3" t="s">
        <v>7013</v>
      </c>
      <c r="D3257" s="6">
        <v>5000</v>
      </c>
      <c r="E3257" s="8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8269</v>
      </c>
      <c r="O3257">
        <f t="shared" si="300"/>
        <v>1</v>
      </c>
      <c r="P3257">
        <f t="shared" si="301"/>
        <v>9.75</v>
      </c>
      <c r="Q3257" t="s">
        <v>8315</v>
      </c>
      <c r="R3257" t="s">
        <v>8316</v>
      </c>
      <c r="S3257" s="14">
        <f t="shared" si="302"/>
        <v>42196.166874999995</v>
      </c>
      <c r="T3257" s="14">
        <f t="shared" si="303"/>
        <v>42256.166874999995</v>
      </c>
      <c r="U3257">
        <f t="shared" si="304"/>
        <v>60</v>
      </c>
      <c r="V3257">
        <f t="shared" si="305"/>
        <v>2015</v>
      </c>
    </row>
    <row r="3258" spans="1:22" ht="45" x14ac:dyDescent="0.25">
      <c r="A3258">
        <v>4073</v>
      </c>
      <c r="B3258" s="3" t="s">
        <v>4069</v>
      </c>
      <c r="C3258" s="3" t="s">
        <v>8176</v>
      </c>
      <c r="D3258" s="6">
        <v>3500</v>
      </c>
      <c r="E3258" s="8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8269</v>
      </c>
      <c r="O3258">
        <f t="shared" si="300"/>
        <v>1</v>
      </c>
      <c r="P3258">
        <f t="shared" si="301"/>
        <v>18.5</v>
      </c>
      <c r="Q3258" t="s">
        <v>8315</v>
      </c>
      <c r="R3258" t="s">
        <v>8316</v>
      </c>
      <c r="S3258" s="14">
        <f t="shared" si="302"/>
        <v>42078.34520833334</v>
      </c>
      <c r="T3258" s="14">
        <f t="shared" si="303"/>
        <v>42133.166666666672</v>
      </c>
      <c r="U3258">
        <f t="shared" si="304"/>
        <v>55</v>
      </c>
      <c r="V3258">
        <f t="shared" si="305"/>
        <v>2015</v>
      </c>
    </row>
    <row r="3259" spans="1:22" ht="60" x14ac:dyDescent="0.25">
      <c r="A3259">
        <v>2647</v>
      </c>
      <c r="B3259" s="3" t="s">
        <v>2647</v>
      </c>
      <c r="C3259" s="3" t="s">
        <v>6757</v>
      </c>
      <c r="D3259" s="6">
        <v>2500</v>
      </c>
      <c r="E3259" s="8">
        <v>36</v>
      </c>
      <c r="F3259" t="s">
        <v>8219</v>
      </c>
      <c r="G3259" t="s">
        <v>8228</v>
      </c>
      <c r="H3259" t="s">
        <v>8250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8299</v>
      </c>
      <c r="O3259">
        <f t="shared" si="300"/>
        <v>1</v>
      </c>
      <c r="P3259">
        <f t="shared" si="301"/>
        <v>12</v>
      </c>
      <c r="Q3259" t="s">
        <v>8308</v>
      </c>
      <c r="R3259" t="s">
        <v>8317</v>
      </c>
      <c r="S3259" s="14">
        <f t="shared" si="302"/>
        <v>42200.261793981481</v>
      </c>
      <c r="T3259" s="14">
        <f t="shared" si="303"/>
        <v>42230.261793981481</v>
      </c>
      <c r="U3259">
        <f t="shared" si="304"/>
        <v>30</v>
      </c>
      <c r="V3259">
        <f t="shared" si="305"/>
        <v>2015</v>
      </c>
    </row>
    <row r="3260" spans="1:22" ht="30" x14ac:dyDescent="0.25">
      <c r="A3260">
        <v>2761</v>
      </c>
      <c r="B3260" s="3" t="s">
        <v>2761</v>
      </c>
      <c r="C3260" s="3" t="s">
        <v>6871</v>
      </c>
      <c r="D3260" s="6">
        <v>5000</v>
      </c>
      <c r="E3260" s="8">
        <v>36</v>
      </c>
      <c r="F3260" t="s">
        <v>8220</v>
      </c>
      <c r="G3260" t="s">
        <v>8223</v>
      </c>
      <c r="H3260" t="s">
        <v>8245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8302</v>
      </c>
      <c r="O3260">
        <f t="shared" si="300"/>
        <v>1</v>
      </c>
      <c r="P3260">
        <f t="shared" si="301"/>
        <v>9</v>
      </c>
      <c r="Q3260" t="s">
        <v>8321</v>
      </c>
      <c r="R3260" t="s">
        <v>8349</v>
      </c>
      <c r="S3260" s="14">
        <f t="shared" si="302"/>
        <v>41247.063576388886</v>
      </c>
      <c r="T3260" s="14">
        <f t="shared" si="303"/>
        <v>41277.063576388886</v>
      </c>
      <c r="U3260">
        <f t="shared" si="304"/>
        <v>30</v>
      </c>
      <c r="V3260">
        <f t="shared" si="305"/>
        <v>2012</v>
      </c>
    </row>
    <row r="3261" spans="1:22" ht="60" x14ac:dyDescent="0.25">
      <c r="A3261">
        <v>550</v>
      </c>
      <c r="B3261" s="3" t="s">
        <v>551</v>
      </c>
      <c r="C3261" s="3" t="s">
        <v>4660</v>
      </c>
      <c r="D3261" s="6">
        <v>5000</v>
      </c>
      <c r="E3261" s="8">
        <v>35</v>
      </c>
      <c r="F3261" t="s">
        <v>8220</v>
      </c>
      <c r="G3261" t="s">
        <v>8228</v>
      </c>
      <c r="H3261" t="s">
        <v>8250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t="s">
        <v>8270</v>
      </c>
      <c r="O3261">
        <f t="shared" si="300"/>
        <v>1</v>
      </c>
      <c r="P3261">
        <f t="shared" si="301"/>
        <v>8.75</v>
      </c>
      <c r="Q3261" t="s">
        <v>8308</v>
      </c>
      <c r="R3261" t="s">
        <v>8355</v>
      </c>
      <c r="S3261" s="14">
        <f t="shared" si="302"/>
        <v>42753.678761574076</v>
      </c>
      <c r="T3261" s="14">
        <f t="shared" si="303"/>
        <v>42766.208333333328</v>
      </c>
      <c r="U3261">
        <f t="shared" si="304"/>
        <v>13</v>
      </c>
      <c r="V3261">
        <f t="shared" si="305"/>
        <v>2017</v>
      </c>
    </row>
    <row r="3262" spans="1:22" ht="60" x14ac:dyDescent="0.25">
      <c r="A3262">
        <v>1719</v>
      </c>
      <c r="B3262" s="3" t="s">
        <v>1720</v>
      </c>
      <c r="C3262" s="3" t="s">
        <v>5829</v>
      </c>
      <c r="D3262" s="6">
        <v>4000</v>
      </c>
      <c r="E3262" s="8">
        <v>35</v>
      </c>
      <c r="F3262" t="s">
        <v>8220</v>
      </c>
      <c r="G3262" t="s">
        <v>8223</v>
      </c>
      <c r="H3262" t="s">
        <v>8245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8291</v>
      </c>
      <c r="O3262">
        <f t="shared" si="300"/>
        <v>1</v>
      </c>
      <c r="P3262">
        <f t="shared" si="301"/>
        <v>11.67</v>
      </c>
      <c r="Q3262" t="s">
        <v>8312</v>
      </c>
      <c r="R3262" t="s">
        <v>8337</v>
      </c>
      <c r="S3262" s="14">
        <f t="shared" si="302"/>
        <v>41869.534618055557</v>
      </c>
      <c r="T3262" s="14">
        <f t="shared" si="303"/>
        <v>41899.534618055557</v>
      </c>
      <c r="U3262">
        <f t="shared" si="304"/>
        <v>30</v>
      </c>
      <c r="V3262">
        <f t="shared" si="305"/>
        <v>2014</v>
      </c>
    </row>
    <row r="3263" spans="1:22" ht="60" x14ac:dyDescent="0.25">
      <c r="A3263">
        <v>1724</v>
      </c>
      <c r="B3263" s="3" t="s">
        <v>1725</v>
      </c>
      <c r="C3263" s="3" t="s">
        <v>5834</v>
      </c>
      <c r="D3263" s="6">
        <v>6000</v>
      </c>
      <c r="E3263" s="8">
        <v>35</v>
      </c>
      <c r="F3263" t="s">
        <v>8220</v>
      </c>
      <c r="G3263" t="s">
        <v>8223</v>
      </c>
      <c r="H3263" t="s">
        <v>8245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8291</v>
      </c>
      <c r="O3263">
        <f t="shared" si="300"/>
        <v>1</v>
      </c>
      <c r="P3263">
        <f t="shared" si="301"/>
        <v>8.75</v>
      </c>
      <c r="Q3263" t="s">
        <v>8312</v>
      </c>
      <c r="R3263" t="s">
        <v>8337</v>
      </c>
      <c r="S3263" s="14">
        <f t="shared" si="302"/>
        <v>41912.932430555556</v>
      </c>
      <c r="T3263" s="14">
        <f t="shared" si="303"/>
        <v>41942.932430555556</v>
      </c>
      <c r="U3263">
        <f t="shared" si="304"/>
        <v>30</v>
      </c>
      <c r="V3263">
        <f t="shared" si="305"/>
        <v>2014</v>
      </c>
    </row>
    <row r="3264" spans="1:22" ht="45" x14ac:dyDescent="0.25">
      <c r="A3264">
        <v>4068</v>
      </c>
      <c r="B3264" s="3" t="s">
        <v>4064</v>
      </c>
      <c r="C3264" s="3" t="s">
        <v>8171</v>
      </c>
      <c r="D3264" s="6">
        <v>3495</v>
      </c>
      <c r="E3264" s="8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8269</v>
      </c>
      <c r="O3264">
        <f t="shared" si="300"/>
        <v>1</v>
      </c>
      <c r="P3264">
        <f t="shared" si="301"/>
        <v>34.950000000000003</v>
      </c>
      <c r="Q3264" t="s">
        <v>8315</v>
      </c>
      <c r="R3264" t="s">
        <v>8316</v>
      </c>
      <c r="S3264" s="14">
        <f t="shared" si="302"/>
        <v>42718.963599537034</v>
      </c>
      <c r="T3264" s="14">
        <f t="shared" si="303"/>
        <v>42748.961805555555</v>
      </c>
      <c r="U3264">
        <f t="shared" si="304"/>
        <v>30</v>
      </c>
      <c r="V3264">
        <f t="shared" si="305"/>
        <v>2016</v>
      </c>
    </row>
    <row r="3265" spans="1:22" ht="30" x14ac:dyDescent="0.25">
      <c r="A3265">
        <v>1710</v>
      </c>
      <c r="B3265" s="3" t="s">
        <v>1711</v>
      </c>
      <c r="C3265" s="3" t="s">
        <v>5820</v>
      </c>
      <c r="D3265" s="6">
        <v>5000</v>
      </c>
      <c r="E3265" s="8">
        <v>34</v>
      </c>
      <c r="F3265" t="s">
        <v>8220</v>
      </c>
      <c r="G3265" t="s">
        <v>8235</v>
      </c>
      <c r="H3265" t="s">
        <v>8248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t="s">
        <v>8291</v>
      </c>
      <c r="O3265">
        <f t="shared" si="300"/>
        <v>1</v>
      </c>
      <c r="P3265">
        <f t="shared" si="301"/>
        <v>34</v>
      </c>
      <c r="Q3265" t="s">
        <v>8312</v>
      </c>
      <c r="R3265" t="s">
        <v>8337</v>
      </c>
      <c r="S3265" s="14">
        <f t="shared" si="302"/>
        <v>42341.59129629629</v>
      </c>
      <c r="T3265" s="14">
        <f t="shared" si="303"/>
        <v>42387.541666666672</v>
      </c>
      <c r="U3265">
        <f t="shared" si="304"/>
        <v>46</v>
      </c>
      <c r="V3265">
        <f t="shared" si="305"/>
        <v>2015</v>
      </c>
    </row>
    <row r="3266" spans="1:22" ht="45" x14ac:dyDescent="0.25">
      <c r="A3266">
        <v>2767</v>
      </c>
      <c r="B3266" s="3" t="s">
        <v>2767</v>
      </c>
      <c r="C3266" s="3" t="s">
        <v>6877</v>
      </c>
      <c r="D3266" s="6">
        <v>4000</v>
      </c>
      <c r="E3266" s="8">
        <v>34</v>
      </c>
      <c r="F3266" t="s">
        <v>8220</v>
      </c>
      <c r="G3266" t="s">
        <v>8228</v>
      </c>
      <c r="H3266" t="s">
        <v>8250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t="s">
        <v>8302</v>
      </c>
      <c r="O3266">
        <f t="shared" ref="O3266:O3329" si="306">ROUND(E3266/D3266*100,0)</f>
        <v>1</v>
      </c>
      <c r="P3266">
        <f t="shared" si="301"/>
        <v>11.33</v>
      </c>
      <c r="Q3266" t="s">
        <v>8321</v>
      </c>
      <c r="R3266" t="s">
        <v>8349</v>
      </c>
      <c r="S3266" s="14">
        <f t="shared" si="302"/>
        <v>42172.958912037036</v>
      </c>
      <c r="T3266" s="14">
        <f t="shared" si="303"/>
        <v>42232.958912037036</v>
      </c>
      <c r="U3266">
        <f t="shared" si="304"/>
        <v>60</v>
      </c>
      <c r="V3266">
        <f t="shared" si="305"/>
        <v>2015</v>
      </c>
    </row>
    <row r="3267" spans="1:22" ht="60" x14ac:dyDescent="0.25">
      <c r="A3267">
        <v>773</v>
      </c>
      <c r="B3267" s="3" t="s">
        <v>774</v>
      </c>
      <c r="C3267" s="3" t="s">
        <v>4883</v>
      </c>
      <c r="D3267" s="6">
        <v>3759</v>
      </c>
      <c r="E3267" s="8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8273</v>
      </c>
      <c r="O3267">
        <f t="shared" si="306"/>
        <v>1</v>
      </c>
      <c r="P3267">
        <f t="shared" ref="P3267:P3330" si="307">IFERROR(ROUND(E3267/L3267,2),0)</f>
        <v>16</v>
      </c>
      <c r="Q3267" t="s">
        <v>8321</v>
      </c>
      <c r="R3267" t="s">
        <v>8343</v>
      </c>
      <c r="S3267" s="14">
        <f t="shared" ref="S3267:S3330" si="308">+(((J3267/60)/60)/24)+DATE(1970,1,1)</f>
        <v>42100.735937499994</v>
      </c>
      <c r="T3267" s="14">
        <f t="shared" ref="T3267:T3330" si="309">+(((I3267/60)/60)/24)+DATE(1970,1,1)</f>
        <v>42134.959027777775</v>
      </c>
      <c r="U3267">
        <f t="shared" ref="U3267:U3330" si="310">CEILING(T3267-S3267,1)</f>
        <v>35</v>
      </c>
      <c r="V3267">
        <f t="shared" ref="V3267:V3330" si="311">YEAR(S3267)</f>
        <v>2015</v>
      </c>
    </row>
    <row r="3268" spans="1:22" x14ac:dyDescent="0.25">
      <c r="A3268">
        <v>497</v>
      </c>
      <c r="B3268" s="3" t="s">
        <v>498</v>
      </c>
      <c r="C3268" s="3" t="s">
        <v>4607</v>
      </c>
      <c r="D3268" s="6">
        <v>4480</v>
      </c>
      <c r="E3268" s="8">
        <v>30</v>
      </c>
      <c r="F3268" t="s">
        <v>8220</v>
      </c>
      <c r="G3268" t="s">
        <v>8223</v>
      </c>
      <c r="H3268" t="s">
        <v>8245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t="s">
        <v>8268</v>
      </c>
      <c r="O3268">
        <f t="shared" si="306"/>
        <v>1</v>
      </c>
      <c r="P3268">
        <f t="shared" si="307"/>
        <v>10</v>
      </c>
      <c r="Q3268" t="s">
        <v>8318</v>
      </c>
      <c r="R3268" t="s">
        <v>8345</v>
      </c>
      <c r="S3268" s="14">
        <f t="shared" si="308"/>
        <v>41945.037789351853</v>
      </c>
      <c r="T3268" s="14">
        <f t="shared" si="309"/>
        <v>41998.208333333328</v>
      </c>
      <c r="U3268">
        <f t="shared" si="310"/>
        <v>54</v>
      </c>
      <c r="V3268">
        <f t="shared" si="311"/>
        <v>2014</v>
      </c>
    </row>
    <row r="3269" spans="1:22" ht="45" x14ac:dyDescent="0.25">
      <c r="A3269">
        <v>881</v>
      </c>
      <c r="B3269" s="3" t="s">
        <v>882</v>
      </c>
      <c r="C3269" s="3" t="s">
        <v>4991</v>
      </c>
      <c r="D3269" s="6">
        <v>3750</v>
      </c>
      <c r="E3269" s="8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8277</v>
      </c>
      <c r="O3269">
        <f t="shared" si="306"/>
        <v>1</v>
      </c>
      <c r="P3269">
        <f t="shared" si="307"/>
        <v>30</v>
      </c>
      <c r="Q3269" t="s">
        <v>8312</v>
      </c>
      <c r="R3269" t="s">
        <v>8329</v>
      </c>
      <c r="S3269" s="14">
        <f t="shared" si="308"/>
        <v>40877.25099537037</v>
      </c>
      <c r="T3269" s="14">
        <f t="shared" si="309"/>
        <v>40922.25099537037</v>
      </c>
      <c r="U3269">
        <f t="shared" si="310"/>
        <v>45</v>
      </c>
      <c r="V3269">
        <f t="shared" si="311"/>
        <v>2011</v>
      </c>
    </row>
    <row r="3270" spans="1:22" ht="45" x14ac:dyDescent="0.25">
      <c r="A3270">
        <v>912</v>
      </c>
      <c r="B3270" s="3" t="s">
        <v>913</v>
      </c>
      <c r="C3270" s="3" t="s">
        <v>5022</v>
      </c>
      <c r="D3270" s="6">
        <v>3500</v>
      </c>
      <c r="E3270" s="8">
        <v>30</v>
      </c>
      <c r="F3270" t="s">
        <v>8220</v>
      </c>
      <c r="G3270" t="s">
        <v>8223</v>
      </c>
      <c r="H3270" t="s">
        <v>8245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t="s">
        <v>8276</v>
      </c>
      <c r="O3270">
        <f t="shared" si="306"/>
        <v>1</v>
      </c>
      <c r="P3270">
        <f t="shared" si="307"/>
        <v>15</v>
      </c>
      <c r="Q3270" t="s">
        <v>8312</v>
      </c>
      <c r="R3270" t="s">
        <v>8344</v>
      </c>
      <c r="S3270" s="14">
        <f t="shared" si="308"/>
        <v>41194.109340277777</v>
      </c>
      <c r="T3270" s="14">
        <f t="shared" si="309"/>
        <v>41254.151006944441</v>
      </c>
      <c r="U3270">
        <f t="shared" si="310"/>
        <v>61</v>
      </c>
      <c r="V3270">
        <f t="shared" si="311"/>
        <v>2012</v>
      </c>
    </row>
    <row r="3271" spans="1:22" ht="60" x14ac:dyDescent="0.25">
      <c r="A3271">
        <v>917</v>
      </c>
      <c r="B3271" s="3" t="s">
        <v>918</v>
      </c>
      <c r="C3271" s="3" t="s">
        <v>5027</v>
      </c>
      <c r="D3271" s="6">
        <v>5000</v>
      </c>
      <c r="E3271" s="8">
        <v>30</v>
      </c>
      <c r="F3271" t="s">
        <v>8220</v>
      </c>
      <c r="G3271" t="s">
        <v>8223</v>
      </c>
      <c r="H3271" t="s">
        <v>8245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t="s">
        <v>8276</v>
      </c>
      <c r="O3271">
        <f t="shared" si="306"/>
        <v>1</v>
      </c>
      <c r="P3271">
        <f t="shared" si="307"/>
        <v>30</v>
      </c>
      <c r="Q3271" t="s">
        <v>8312</v>
      </c>
      <c r="R3271" t="s">
        <v>8344</v>
      </c>
      <c r="S3271" s="14">
        <f t="shared" si="308"/>
        <v>41802.94363425926</v>
      </c>
      <c r="T3271" s="14">
        <f t="shared" si="309"/>
        <v>41834.104166666664</v>
      </c>
      <c r="U3271">
        <f t="shared" si="310"/>
        <v>32</v>
      </c>
      <c r="V3271">
        <f t="shared" si="311"/>
        <v>2014</v>
      </c>
    </row>
    <row r="3272" spans="1:22" ht="60" x14ac:dyDescent="0.25">
      <c r="A3272">
        <v>1492</v>
      </c>
      <c r="B3272" s="3" t="s">
        <v>1493</v>
      </c>
      <c r="C3272" s="3" t="s">
        <v>5602</v>
      </c>
      <c r="D3272" s="6">
        <v>4000</v>
      </c>
      <c r="E3272" s="8">
        <v>30</v>
      </c>
      <c r="F3272" t="s">
        <v>8220</v>
      </c>
      <c r="G3272" t="s">
        <v>8223</v>
      </c>
      <c r="H3272" t="s">
        <v>8245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t="s">
        <v>8273</v>
      </c>
      <c r="O3272">
        <f t="shared" si="306"/>
        <v>1</v>
      </c>
      <c r="P3272">
        <f t="shared" si="307"/>
        <v>15</v>
      </c>
      <c r="Q3272" t="s">
        <v>8321</v>
      </c>
      <c r="R3272" t="s">
        <v>8343</v>
      </c>
      <c r="S3272" s="14">
        <f t="shared" si="308"/>
        <v>40682.884791666671</v>
      </c>
      <c r="T3272" s="14">
        <f t="shared" si="309"/>
        <v>40712.884791666671</v>
      </c>
      <c r="U3272">
        <f t="shared" si="310"/>
        <v>30</v>
      </c>
      <c r="V3272">
        <f t="shared" si="311"/>
        <v>2011</v>
      </c>
    </row>
    <row r="3273" spans="1:22" ht="60" x14ac:dyDescent="0.25">
      <c r="A3273">
        <v>2506</v>
      </c>
      <c r="B3273" s="3" t="s">
        <v>2506</v>
      </c>
      <c r="C3273" s="3" t="s">
        <v>6616</v>
      </c>
      <c r="D3273" s="6">
        <v>5000</v>
      </c>
      <c r="E3273" s="8">
        <v>30</v>
      </c>
      <c r="F3273" t="s">
        <v>8220</v>
      </c>
      <c r="G3273" t="s">
        <v>8224</v>
      </c>
      <c r="H3273" t="s">
        <v>8246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8297</v>
      </c>
      <c r="O3273">
        <f t="shared" si="306"/>
        <v>1</v>
      </c>
      <c r="P3273">
        <f t="shared" si="307"/>
        <v>15</v>
      </c>
      <c r="Q3273" t="s">
        <v>8326</v>
      </c>
      <c r="R3273" t="s">
        <v>8357</v>
      </c>
      <c r="S3273" s="14">
        <f t="shared" si="308"/>
        <v>42258.297094907408</v>
      </c>
      <c r="T3273" s="14">
        <f t="shared" si="309"/>
        <v>42280.875</v>
      </c>
      <c r="U3273">
        <f t="shared" si="310"/>
        <v>23</v>
      </c>
      <c r="V3273">
        <f t="shared" si="311"/>
        <v>2015</v>
      </c>
    </row>
    <row r="3274" spans="1:22" ht="60" x14ac:dyDescent="0.25">
      <c r="A3274">
        <v>4019</v>
      </c>
      <c r="B3274" s="3" t="s">
        <v>4015</v>
      </c>
      <c r="C3274" s="3" t="s">
        <v>8124</v>
      </c>
      <c r="D3274" s="6">
        <v>3500</v>
      </c>
      <c r="E3274" s="8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8269</v>
      </c>
      <c r="O3274">
        <f t="shared" si="306"/>
        <v>1</v>
      </c>
      <c r="P3274">
        <f t="shared" si="307"/>
        <v>7.25</v>
      </c>
      <c r="Q3274" t="s">
        <v>8315</v>
      </c>
      <c r="R3274" t="s">
        <v>8316</v>
      </c>
      <c r="S3274" s="14">
        <f t="shared" si="308"/>
        <v>42417.675879629634</v>
      </c>
      <c r="T3274" s="14">
        <f t="shared" si="309"/>
        <v>42475.686111111107</v>
      </c>
      <c r="U3274">
        <f t="shared" si="310"/>
        <v>59</v>
      </c>
      <c r="V3274">
        <f t="shared" si="311"/>
        <v>2016</v>
      </c>
    </row>
    <row r="3275" spans="1:22" ht="45" x14ac:dyDescent="0.25">
      <c r="A3275">
        <v>1312</v>
      </c>
      <c r="B3275" s="3" t="s">
        <v>1313</v>
      </c>
      <c r="C3275" s="3" t="s">
        <v>5422</v>
      </c>
      <c r="D3275" s="6">
        <v>4600</v>
      </c>
      <c r="E3275" s="8">
        <v>28</v>
      </c>
      <c r="F3275" t="s">
        <v>8219</v>
      </c>
      <c r="G3275" t="s">
        <v>8223</v>
      </c>
      <c r="H3275" t="s">
        <v>8245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t="s">
        <v>8271</v>
      </c>
      <c r="O3275">
        <f t="shared" si="306"/>
        <v>1</v>
      </c>
      <c r="P3275">
        <f t="shared" si="307"/>
        <v>28</v>
      </c>
      <c r="Q3275" t="s">
        <v>8308</v>
      </c>
      <c r="R3275" t="s">
        <v>8314</v>
      </c>
      <c r="S3275" s="14">
        <f t="shared" si="308"/>
        <v>42082.702800925923</v>
      </c>
      <c r="T3275" s="14">
        <f t="shared" si="309"/>
        <v>42112.702800925923</v>
      </c>
      <c r="U3275">
        <f t="shared" si="310"/>
        <v>30</v>
      </c>
      <c r="V3275">
        <f t="shared" si="311"/>
        <v>2015</v>
      </c>
    </row>
    <row r="3276" spans="1:22" ht="45" x14ac:dyDescent="0.25">
      <c r="A3276">
        <v>1579</v>
      </c>
      <c r="B3276" s="3" t="s">
        <v>1580</v>
      </c>
      <c r="C3276" s="3" t="s">
        <v>5689</v>
      </c>
      <c r="D3276" s="6">
        <v>3333</v>
      </c>
      <c r="E3276" s="8">
        <v>28</v>
      </c>
      <c r="F3276" t="s">
        <v>8219</v>
      </c>
      <c r="G3276" t="s">
        <v>8223</v>
      </c>
      <c r="H3276" t="s">
        <v>8245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t="s">
        <v>8288</v>
      </c>
      <c r="O3276">
        <f t="shared" si="306"/>
        <v>1</v>
      </c>
      <c r="P3276">
        <f t="shared" si="307"/>
        <v>14</v>
      </c>
      <c r="Q3276" t="s">
        <v>8321</v>
      </c>
      <c r="R3276" t="s">
        <v>8353</v>
      </c>
      <c r="S3276" s="14">
        <f t="shared" si="308"/>
        <v>41481.996423611112</v>
      </c>
      <c r="T3276" s="14">
        <f t="shared" si="309"/>
        <v>41514.996423611112</v>
      </c>
      <c r="U3276">
        <f t="shared" si="310"/>
        <v>33</v>
      </c>
      <c r="V3276">
        <f t="shared" si="311"/>
        <v>2013</v>
      </c>
    </row>
    <row r="3277" spans="1:22" ht="45" x14ac:dyDescent="0.25">
      <c r="A3277">
        <v>4065</v>
      </c>
      <c r="B3277" s="3" t="s">
        <v>4061</v>
      </c>
      <c r="C3277" s="3" t="s">
        <v>8169</v>
      </c>
      <c r="D3277" s="6">
        <v>4000</v>
      </c>
      <c r="E3277" s="8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8269</v>
      </c>
      <c r="O3277">
        <f t="shared" si="306"/>
        <v>1</v>
      </c>
      <c r="P3277">
        <f t="shared" si="307"/>
        <v>6.75</v>
      </c>
      <c r="Q3277" t="s">
        <v>8315</v>
      </c>
      <c r="R3277" t="s">
        <v>8316</v>
      </c>
      <c r="S3277" s="14">
        <f t="shared" si="308"/>
        <v>41833.951516203706</v>
      </c>
      <c r="T3277" s="14">
        <f t="shared" si="309"/>
        <v>41863.951516203706</v>
      </c>
      <c r="U3277">
        <f t="shared" si="310"/>
        <v>30</v>
      </c>
      <c r="V3277">
        <f t="shared" si="311"/>
        <v>2014</v>
      </c>
    </row>
    <row r="3278" spans="1:22" ht="75" x14ac:dyDescent="0.25">
      <c r="A3278">
        <v>2159</v>
      </c>
      <c r="B3278" s="3" t="s">
        <v>2160</v>
      </c>
      <c r="C3278" s="3" t="s">
        <v>6269</v>
      </c>
      <c r="D3278" s="6">
        <v>3600</v>
      </c>
      <c r="E3278" s="8">
        <v>26</v>
      </c>
      <c r="F3278" t="s">
        <v>8220</v>
      </c>
      <c r="G3278" t="s">
        <v>8223</v>
      </c>
      <c r="H3278" t="s">
        <v>8245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t="s">
        <v>8280</v>
      </c>
      <c r="O3278">
        <f t="shared" si="306"/>
        <v>1</v>
      </c>
      <c r="P3278">
        <f t="shared" si="307"/>
        <v>13</v>
      </c>
      <c r="Q3278" t="s">
        <v>8310</v>
      </c>
      <c r="R3278" t="s">
        <v>8346</v>
      </c>
      <c r="S3278" s="14">
        <f t="shared" si="308"/>
        <v>40710.731180555551</v>
      </c>
      <c r="T3278" s="14">
        <f t="shared" si="309"/>
        <v>40740.731180555551</v>
      </c>
      <c r="U3278">
        <f t="shared" si="310"/>
        <v>30</v>
      </c>
      <c r="V3278">
        <f t="shared" si="311"/>
        <v>2011</v>
      </c>
    </row>
    <row r="3279" spans="1:22" ht="60" x14ac:dyDescent="0.25">
      <c r="A3279">
        <v>4013</v>
      </c>
      <c r="B3279" s="3" t="s">
        <v>4009</v>
      </c>
      <c r="C3279" s="3" t="s">
        <v>8118</v>
      </c>
      <c r="D3279" s="6">
        <v>2000</v>
      </c>
      <c r="E3279" s="8">
        <v>26</v>
      </c>
      <c r="F3279" t="s">
        <v>8220</v>
      </c>
      <c r="G3279" t="s">
        <v>8223</v>
      </c>
      <c r="H3279" t="s">
        <v>8245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t="s">
        <v>8269</v>
      </c>
      <c r="O3279">
        <f t="shared" si="306"/>
        <v>1</v>
      </c>
      <c r="P3279">
        <f t="shared" si="307"/>
        <v>13</v>
      </c>
      <c r="Q3279" t="s">
        <v>8315</v>
      </c>
      <c r="R3279" t="s">
        <v>8316</v>
      </c>
      <c r="S3279" s="14">
        <f t="shared" si="308"/>
        <v>42021.301192129627</v>
      </c>
      <c r="T3279" s="14">
        <f t="shared" si="309"/>
        <v>42051.301192129627</v>
      </c>
      <c r="U3279">
        <f t="shared" si="310"/>
        <v>30</v>
      </c>
      <c r="V3279">
        <f t="shared" si="311"/>
        <v>2015</v>
      </c>
    </row>
    <row r="3280" spans="1:22" ht="45" x14ac:dyDescent="0.25">
      <c r="A3280">
        <v>541</v>
      </c>
      <c r="B3280" s="3" t="s">
        <v>542</v>
      </c>
      <c r="C3280" s="3" t="s">
        <v>4651</v>
      </c>
      <c r="D3280" s="6">
        <v>4500</v>
      </c>
      <c r="E3280" s="8">
        <v>25</v>
      </c>
      <c r="F3280" t="s">
        <v>8220</v>
      </c>
      <c r="G3280" t="s">
        <v>8223</v>
      </c>
      <c r="H3280" t="s">
        <v>8245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t="s">
        <v>8270</v>
      </c>
      <c r="O3280">
        <f t="shared" si="306"/>
        <v>1</v>
      </c>
      <c r="P3280">
        <f t="shared" si="307"/>
        <v>25</v>
      </c>
      <c r="Q3280" t="s">
        <v>8308</v>
      </c>
      <c r="R3280" t="s">
        <v>8355</v>
      </c>
      <c r="S3280" s="14">
        <f t="shared" si="308"/>
        <v>42276.046689814815</v>
      </c>
      <c r="T3280" s="14">
        <f t="shared" si="309"/>
        <v>42306.046689814815</v>
      </c>
      <c r="U3280">
        <f t="shared" si="310"/>
        <v>30</v>
      </c>
      <c r="V3280">
        <f t="shared" si="311"/>
        <v>2015</v>
      </c>
    </row>
    <row r="3281" spans="1:22" ht="60" x14ac:dyDescent="0.25">
      <c r="A3281">
        <v>1099</v>
      </c>
      <c r="B3281" s="3" t="s">
        <v>1100</v>
      </c>
      <c r="C3281" s="3" t="s">
        <v>5209</v>
      </c>
      <c r="D3281" s="6">
        <v>5000</v>
      </c>
      <c r="E3281" s="8">
        <v>25</v>
      </c>
      <c r="F3281" t="s">
        <v>8220</v>
      </c>
      <c r="G3281" t="s">
        <v>8224</v>
      </c>
      <c r="H3281" t="s">
        <v>8246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t="s">
        <v>8280</v>
      </c>
      <c r="O3281">
        <f t="shared" si="306"/>
        <v>1</v>
      </c>
      <c r="P3281">
        <f t="shared" si="307"/>
        <v>25</v>
      </c>
      <c r="Q3281" t="s">
        <v>8310</v>
      </c>
      <c r="R3281" t="s">
        <v>8346</v>
      </c>
      <c r="S3281" s="14">
        <f t="shared" si="308"/>
        <v>42107.836435185185</v>
      </c>
      <c r="T3281" s="14">
        <f t="shared" si="309"/>
        <v>42137.836435185185</v>
      </c>
      <c r="U3281">
        <f t="shared" si="310"/>
        <v>30</v>
      </c>
      <c r="V3281">
        <f t="shared" si="311"/>
        <v>2015</v>
      </c>
    </row>
    <row r="3282" spans="1:22" ht="60" x14ac:dyDescent="0.25">
      <c r="A3282">
        <v>1229</v>
      </c>
      <c r="B3282" s="3" t="s">
        <v>1230</v>
      </c>
      <c r="C3282" s="3" t="s">
        <v>5339</v>
      </c>
      <c r="D3282" s="6">
        <v>2750</v>
      </c>
      <c r="E3282" s="8">
        <v>25</v>
      </c>
      <c r="F3282" t="s">
        <v>8219</v>
      </c>
      <c r="G3282" t="s">
        <v>8223</v>
      </c>
      <c r="H3282" t="s">
        <v>8245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t="s">
        <v>8284</v>
      </c>
      <c r="O3282">
        <f t="shared" si="306"/>
        <v>1</v>
      </c>
      <c r="P3282">
        <f t="shared" si="307"/>
        <v>25</v>
      </c>
      <c r="Q3282" t="s">
        <v>8312</v>
      </c>
      <c r="R3282" t="s">
        <v>8350</v>
      </c>
      <c r="S3282" s="14">
        <f t="shared" si="308"/>
        <v>40985.459803240738</v>
      </c>
      <c r="T3282" s="14">
        <f t="shared" si="309"/>
        <v>41015.666666666664</v>
      </c>
      <c r="U3282">
        <f t="shared" si="310"/>
        <v>31</v>
      </c>
      <c r="V3282">
        <f t="shared" si="311"/>
        <v>2012</v>
      </c>
    </row>
    <row r="3283" spans="1:22" ht="45" x14ac:dyDescent="0.25">
      <c r="A3283">
        <v>2413</v>
      </c>
      <c r="B3283" s="3" t="s">
        <v>2414</v>
      </c>
      <c r="C3283" s="3" t="s">
        <v>6523</v>
      </c>
      <c r="D3283" s="6">
        <v>3000</v>
      </c>
      <c r="E3283" s="8">
        <v>25</v>
      </c>
      <c r="F3283" t="s">
        <v>8220</v>
      </c>
      <c r="G3283" t="s">
        <v>8223</v>
      </c>
      <c r="H3283" t="s">
        <v>8245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t="s">
        <v>8282</v>
      </c>
      <c r="O3283">
        <f t="shared" si="306"/>
        <v>1</v>
      </c>
      <c r="P3283">
        <f t="shared" si="307"/>
        <v>8.33</v>
      </c>
      <c r="Q3283" t="s">
        <v>8326</v>
      </c>
      <c r="R3283" t="s">
        <v>8354</v>
      </c>
      <c r="S3283" s="14">
        <f t="shared" si="308"/>
        <v>41760.10974537037</v>
      </c>
      <c r="T3283" s="14">
        <f t="shared" si="309"/>
        <v>41790.979166666664</v>
      </c>
      <c r="U3283">
        <f t="shared" si="310"/>
        <v>31</v>
      </c>
      <c r="V3283">
        <f t="shared" si="311"/>
        <v>2014</v>
      </c>
    </row>
    <row r="3284" spans="1:22" ht="45" x14ac:dyDescent="0.25">
      <c r="A3284">
        <v>2692</v>
      </c>
      <c r="B3284" s="3" t="s">
        <v>2692</v>
      </c>
      <c r="C3284" s="3" t="s">
        <v>6802</v>
      </c>
      <c r="D3284" s="6">
        <v>3500</v>
      </c>
      <c r="E3284" s="8">
        <v>25</v>
      </c>
      <c r="F3284" t="s">
        <v>8220</v>
      </c>
      <c r="G3284" t="s">
        <v>8223</v>
      </c>
      <c r="H3284" t="s">
        <v>8245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t="s">
        <v>8282</v>
      </c>
      <c r="O3284">
        <f t="shared" si="306"/>
        <v>1</v>
      </c>
      <c r="P3284">
        <f t="shared" si="307"/>
        <v>25</v>
      </c>
      <c r="Q3284" t="s">
        <v>8326</v>
      </c>
      <c r="R3284" t="s">
        <v>8354</v>
      </c>
      <c r="S3284" s="14">
        <f t="shared" si="308"/>
        <v>42058.334027777775</v>
      </c>
      <c r="T3284" s="14">
        <f t="shared" si="309"/>
        <v>42088.292361111111</v>
      </c>
      <c r="U3284">
        <f t="shared" si="310"/>
        <v>30</v>
      </c>
      <c r="V3284">
        <f t="shared" si="311"/>
        <v>2015</v>
      </c>
    </row>
    <row r="3285" spans="1:22" ht="45" x14ac:dyDescent="0.25">
      <c r="A3285">
        <v>2762</v>
      </c>
      <c r="B3285" s="3" t="s">
        <v>2762</v>
      </c>
      <c r="C3285" s="3" t="s">
        <v>6872</v>
      </c>
      <c r="D3285" s="6">
        <v>3250</v>
      </c>
      <c r="E3285" s="8">
        <v>25</v>
      </c>
      <c r="F3285" t="s">
        <v>8220</v>
      </c>
      <c r="G3285" t="s">
        <v>8223</v>
      </c>
      <c r="H3285" t="s">
        <v>8245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t="s">
        <v>8302</v>
      </c>
      <c r="O3285">
        <f t="shared" si="306"/>
        <v>1</v>
      </c>
      <c r="P3285">
        <f t="shared" si="307"/>
        <v>25</v>
      </c>
      <c r="Q3285" t="s">
        <v>8321</v>
      </c>
      <c r="R3285" t="s">
        <v>8349</v>
      </c>
      <c r="S3285" s="14">
        <f t="shared" si="308"/>
        <v>40927.036979166667</v>
      </c>
      <c r="T3285" s="14">
        <f t="shared" si="309"/>
        <v>40986.995312500003</v>
      </c>
      <c r="U3285">
        <f t="shared" si="310"/>
        <v>60</v>
      </c>
      <c r="V3285">
        <f t="shared" si="311"/>
        <v>2012</v>
      </c>
    </row>
    <row r="3286" spans="1:22" ht="30" x14ac:dyDescent="0.25">
      <c r="A3286">
        <v>2893</v>
      </c>
      <c r="B3286" s="3" t="s">
        <v>2893</v>
      </c>
      <c r="C3286" s="3" t="s">
        <v>7003</v>
      </c>
      <c r="D3286" s="6">
        <v>5000</v>
      </c>
      <c r="E3286" s="8">
        <v>25</v>
      </c>
      <c r="F3286" t="s">
        <v>8220</v>
      </c>
      <c r="G3286" t="s">
        <v>8223</v>
      </c>
      <c r="H3286" t="s">
        <v>8245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t="s">
        <v>8269</v>
      </c>
      <c r="O3286">
        <f t="shared" si="306"/>
        <v>1</v>
      </c>
      <c r="P3286">
        <f t="shared" si="307"/>
        <v>12.5</v>
      </c>
      <c r="Q3286" t="s">
        <v>8315</v>
      </c>
      <c r="R3286" t="s">
        <v>8316</v>
      </c>
      <c r="S3286" s="14">
        <f t="shared" si="308"/>
        <v>41953.773090277777</v>
      </c>
      <c r="T3286" s="14">
        <f t="shared" si="309"/>
        <v>42013.083333333328</v>
      </c>
      <c r="U3286">
        <f t="shared" si="310"/>
        <v>60</v>
      </c>
      <c r="V3286">
        <f t="shared" si="311"/>
        <v>2014</v>
      </c>
    </row>
    <row r="3287" spans="1:22" ht="60" x14ac:dyDescent="0.25">
      <c r="A3287">
        <v>3201</v>
      </c>
      <c r="B3287" s="3" t="s">
        <v>3201</v>
      </c>
      <c r="C3287" s="3" t="s">
        <v>7311</v>
      </c>
      <c r="D3287" s="6">
        <v>2000</v>
      </c>
      <c r="E3287" s="8">
        <v>25</v>
      </c>
      <c r="F3287" t="s">
        <v>8220</v>
      </c>
      <c r="G3287" t="s">
        <v>8224</v>
      </c>
      <c r="H3287" t="s">
        <v>8246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t="s">
        <v>8303</v>
      </c>
      <c r="O3287">
        <f t="shared" si="306"/>
        <v>1</v>
      </c>
      <c r="P3287">
        <f t="shared" si="307"/>
        <v>12.5</v>
      </c>
      <c r="Q3287" t="s">
        <v>8315</v>
      </c>
      <c r="R3287" t="s">
        <v>8336</v>
      </c>
      <c r="S3287" s="14">
        <f t="shared" si="308"/>
        <v>41861.767094907409</v>
      </c>
      <c r="T3287" s="14">
        <f t="shared" si="309"/>
        <v>41882.767094907409</v>
      </c>
      <c r="U3287">
        <f t="shared" si="310"/>
        <v>21</v>
      </c>
      <c r="V3287">
        <f t="shared" si="311"/>
        <v>2014</v>
      </c>
    </row>
    <row r="3288" spans="1:22" ht="30" x14ac:dyDescent="0.25">
      <c r="A3288">
        <v>3747</v>
      </c>
      <c r="B3288" s="3" t="s">
        <v>3744</v>
      </c>
      <c r="C3288" s="3" t="s">
        <v>7857</v>
      </c>
      <c r="D3288" s="6">
        <v>2500</v>
      </c>
      <c r="E3288" s="8">
        <v>25</v>
      </c>
      <c r="F3288" t="s">
        <v>8220</v>
      </c>
      <c r="G3288" t="s">
        <v>8224</v>
      </c>
      <c r="H3288" t="s">
        <v>8246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t="s">
        <v>8269</v>
      </c>
      <c r="O3288">
        <f t="shared" si="306"/>
        <v>1</v>
      </c>
      <c r="P3288">
        <f t="shared" si="307"/>
        <v>25</v>
      </c>
      <c r="Q3288" t="s">
        <v>8315</v>
      </c>
      <c r="R3288" t="s">
        <v>8316</v>
      </c>
      <c r="S3288" s="14">
        <f t="shared" si="308"/>
        <v>42164.299722222218</v>
      </c>
      <c r="T3288" s="14">
        <f t="shared" si="309"/>
        <v>42190.957638888889</v>
      </c>
      <c r="U3288">
        <f t="shared" si="310"/>
        <v>27</v>
      </c>
      <c r="V3288">
        <f t="shared" si="311"/>
        <v>2015</v>
      </c>
    </row>
    <row r="3289" spans="1:22" ht="60" x14ac:dyDescent="0.25">
      <c r="A3289">
        <v>3901</v>
      </c>
      <c r="B3289" s="3" t="s">
        <v>3898</v>
      </c>
      <c r="C3289" s="3" t="s">
        <v>8009</v>
      </c>
      <c r="D3289" s="6">
        <v>3000</v>
      </c>
      <c r="E3289" s="8">
        <v>25</v>
      </c>
      <c r="F3289" t="s">
        <v>8220</v>
      </c>
      <c r="G3289" t="s">
        <v>8223</v>
      </c>
      <c r="H3289" t="s">
        <v>8245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t="s">
        <v>8269</v>
      </c>
      <c r="O3289">
        <f t="shared" si="306"/>
        <v>1</v>
      </c>
      <c r="P3289">
        <f t="shared" si="307"/>
        <v>25</v>
      </c>
      <c r="Q3289" t="s">
        <v>8315</v>
      </c>
      <c r="R3289" t="s">
        <v>8316</v>
      </c>
      <c r="S3289" s="14">
        <f t="shared" si="308"/>
        <v>42317.826377314821</v>
      </c>
      <c r="T3289" s="14">
        <f t="shared" si="309"/>
        <v>42357.826377314821</v>
      </c>
      <c r="U3289">
        <f t="shared" si="310"/>
        <v>40</v>
      </c>
      <c r="V3289">
        <f t="shared" si="311"/>
        <v>2015</v>
      </c>
    </row>
    <row r="3290" spans="1:22" ht="60" x14ac:dyDescent="0.25">
      <c r="A3290">
        <v>3927</v>
      </c>
      <c r="B3290" s="3" t="s">
        <v>3924</v>
      </c>
      <c r="C3290" s="3" t="s">
        <v>8035</v>
      </c>
      <c r="D3290" s="6">
        <v>2500</v>
      </c>
      <c r="E3290" s="8">
        <v>25</v>
      </c>
      <c r="F3290" t="s">
        <v>8220</v>
      </c>
      <c r="G3290" t="s">
        <v>8224</v>
      </c>
      <c r="H3290" t="s">
        <v>8246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t="s">
        <v>8269</v>
      </c>
      <c r="O3290">
        <f t="shared" si="306"/>
        <v>1</v>
      </c>
      <c r="P3290">
        <f t="shared" si="307"/>
        <v>12.5</v>
      </c>
      <c r="Q3290" t="s">
        <v>8315</v>
      </c>
      <c r="R3290" t="s">
        <v>8316</v>
      </c>
      <c r="S3290" s="14">
        <f t="shared" si="308"/>
        <v>41830.267407407409</v>
      </c>
      <c r="T3290" s="14">
        <f t="shared" si="309"/>
        <v>41860.267407407409</v>
      </c>
      <c r="U3290">
        <f t="shared" si="310"/>
        <v>30</v>
      </c>
      <c r="V3290">
        <f t="shared" si="311"/>
        <v>2014</v>
      </c>
    </row>
    <row r="3291" spans="1:22" ht="60" x14ac:dyDescent="0.25">
      <c r="A3291">
        <v>3950</v>
      </c>
      <c r="B3291" s="3" t="s">
        <v>3947</v>
      </c>
      <c r="C3291" s="3" t="s">
        <v>8058</v>
      </c>
      <c r="D3291" s="6">
        <v>4000</v>
      </c>
      <c r="E3291" s="8">
        <v>25</v>
      </c>
      <c r="F3291" t="s">
        <v>8220</v>
      </c>
      <c r="G3291" t="s">
        <v>8223</v>
      </c>
      <c r="H3291" t="s">
        <v>8245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t="s">
        <v>8269</v>
      </c>
      <c r="O3291">
        <f t="shared" si="306"/>
        <v>1</v>
      </c>
      <c r="P3291">
        <f t="shared" si="307"/>
        <v>25</v>
      </c>
      <c r="Q3291" t="s">
        <v>8315</v>
      </c>
      <c r="R3291" t="s">
        <v>8316</v>
      </c>
      <c r="S3291" s="14">
        <f t="shared" si="308"/>
        <v>42439.702314814815</v>
      </c>
      <c r="T3291" s="14">
        <f t="shared" si="309"/>
        <v>42468.774305555555</v>
      </c>
      <c r="U3291">
        <f t="shared" si="310"/>
        <v>30</v>
      </c>
      <c r="V3291">
        <f t="shared" si="311"/>
        <v>2016</v>
      </c>
    </row>
    <row r="3292" spans="1:22" ht="45" x14ac:dyDescent="0.25">
      <c r="A3292">
        <v>1736</v>
      </c>
      <c r="B3292" s="3" t="s">
        <v>1737</v>
      </c>
      <c r="C3292" s="3" t="s">
        <v>5846</v>
      </c>
      <c r="D3292" s="6">
        <v>3000</v>
      </c>
      <c r="E3292" s="8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8291</v>
      </c>
      <c r="O3292">
        <f t="shared" si="306"/>
        <v>1</v>
      </c>
      <c r="P3292">
        <f t="shared" si="307"/>
        <v>22</v>
      </c>
      <c r="Q3292" t="s">
        <v>8312</v>
      </c>
      <c r="R3292" t="s">
        <v>8337</v>
      </c>
      <c r="S3292" s="14">
        <f t="shared" si="308"/>
        <v>42286.861493055556</v>
      </c>
      <c r="T3292" s="14">
        <f t="shared" si="309"/>
        <v>42316.90315972222</v>
      </c>
      <c r="U3292">
        <f t="shared" si="310"/>
        <v>31</v>
      </c>
      <c r="V3292">
        <f t="shared" si="311"/>
        <v>2015</v>
      </c>
    </row>
    <row r="3293" spans="1:22" ht="60" x14ac:dyDescent="0.25">
      <c r="A3293">
        <v>777</v>
      </c>
      <c r="B3293" s="3" t="s">
        <v>778</v>
      </c>
      <c r="C3293" s="3" t="s">
        <v>4887</v>
      </c>
      <c r="D3293" s="6">
        <v>3000</v>
      </c>
      <c r="E3293" s="8">
        <v>21</v>
      </c>
      <c r="F3293" t="s">
        <v>8220</v>
      </c>
      <c r="G3293" t="s">
        <v>8223</v>
      </c>
      <c r="H3293" t="s">
        <v>8245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t="s">
        <v>8273</v>
      </c>
      <c r="O3293">
        <f t="shared" si="306"/>
        <v>1</v>
      </c>
      <c r="P3293">
        <f t="shared" si="307"/>
        <v>7</v>
      </c>
      <c r="Q3293" t="s">
        <v>8321</v>
      </c>
      <c r="R3293" t="s">
        <v>8343</v>
      </c>
      <c r="S3293" s="14">
        <f t="shared" si="308"/>
        <v>41456.981215277774</v>
      </c>
      <c r="T3293" s="14">
        <f t="shared" si="309"/>
        <v>41486.981215277774</v>
      </c>
      <c r="U3293">
        <f t="shared" si="310"/>
        <v>30</v>
      </c>
      <c r="V3293">
        <f t="shared" si="311"/>
        <v>2013</v>
      </c>
    </row>
    <row r="3294" spans="1:22" ht="60" x14ac:dyDescent="0.25">
      <c r="A3294">
        <v>1092</v>
      </c>
      <c r="B3294" s="3" t="s">
        <v>1093</v>
      </c>
      <c r="C3294" s="3" t="s">
        <v>5202</v>
      </c>
      <c r="D3294" s="6">
        <v>2000</v>
      </c>
      <c r="E3294" s="8">
        <v>21</v>
      </c>
      <c r="F3294" t="s">
        <v>8220</v>
      </c>
      <c r="G3294" t="s">
        <v>8223</v>
      </c>
      <c r="H3294" t="s">
        <v>8245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t="s">
        <v>8280</v>
      </c>
      <c r="O3294">
        <f t="shared" si="306"/>
        <v>1</v>
      </c>
      <c r="P3294">
        <f t="shared" si="307"/>
        <v>3</v>
      </c>
      <c r="Q3294" t="s">
        <v>8310</v>
      </c>
      <c r="R3294" t="s">
        <v>8346</v>
      </c>
      <c r="S3294" s="14">
        <f t="shared" si="308"/>
        <v>41250.025902777779</v>
      </c>
      <c r="T3294" s="14">
        <f t="shared" si="309"/>
        <v>41280.025902777779</v>
      </c>
      <c r="U3294">
        <f t="shared" si="310"/>
        <v>30</v>
      </c>
      <c r="V3294">
        <f t="shared" si="311"/>
        <v>2012</v>
      </c>
    </row>
    <row r="3295" spans="1:22" ht="60" x14ac:dyDescent="0.25">
      <c r="A3295">
        <v>2430</v>
      </c>
      <c r="B3295" s="3" t="s">
        <v>2431</v>
      </c>
      <c r="C3295" s="3" t="s">
        <v>6540</v>
      </c>
      <c r="D3295" s="6">
        <v>3000</v>
      </c>
      <c r="E3295" s="8">
        <v>21</v>
      </c>
      <c r="F3295" t="s">
        <v>8220</v>
      </c>
      <c r="G3295" t="s">
        <v>8223</v>
      </c>
      <c r="H3295" t="s">
        <v>8245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t="s">
        <v>8282</v>
      </c>
      <c r="O3295">
        <f t="shared" si="306"/>
        <v>1</v>
      </c>
      <c r="P3295">
        <f t="shared" si="307"/>
        <v>10.5</v>
      </c>
      <c r="Q3295" t="s">
        <v>8326</v>
      </c>
      <c r="R3295" t="s">
        <v>8354</v>
      </c>
      <c r="S3295" s="14">
        <f t="shared" si="308"/>
        <v>42382.130833333329</v>
      </c>
      <c r="T3295" s="14">
        <f t="shared" si="309"/>
        <v>42412.130833333329</v>
      </c>
      <c r="U3295">
        <f t="shared" si="310"/>
        <v>30</v>
      </c>
      <c r="V3295">
        <f t="shared" si="311"/>
        <v>2016</v>
      </c>
    </row>
    <row r="3296" spans="1:22" ht="60" x14ac:dyDescent="0.25">
      <c r="A3296">
        <v>2890</v>
      </c>
      <c r="B3296" s="3" t="s">
        <v>2890</v>
      </c>
      <c r="C3296" s="3" t="s">
        <v>7000</v>
      </c>
      <c r="D3296" s="6">
        <v>2000</v>
      </c>
      <c r="E3296" s="8">
        <v>21</v>
      </c>
      <c r="F3296" t="s">
        <v>8220</v>
      </c>
      <c r="G3296" t="s">
        <v>8223</v>
      </c>
      <c r="H3296" t="s">
        <v>8245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t="s">
        <v>8269</v>
      </c>
      <c r="O3296">
        <f t="shared" si="306"/>
        <v>1</v>
      </c>
      <c r="P3296">
        <f t="shared" si="307"/>
        <v>7</v>
      </c>
      <c r="Q3296" t="s">
        <v>8315</v>
      </c>
      <c r="R3296" t="s">
        <v>8316</v>
      </c>
      <c r="S3296" s="14">
        <f t="shared" si="308"/>
        <v>41831.742962962962</v>
      </c>
      <c r="T3296" s="14">
        <f t="shared" si="309"/>
        <v>41860.125</v>
      </c>
      <c r="U3296">
        <f t="shared" si="310"/>
        <v>29</v>
      </c>
      <c r="V3296">
        <f t="shared" si="311"/>
        <v>2014</v>
      </c>
    </row>
    <row r="3297" spans="1:22" ht="45" x14ac:dyDescent="0.25">
      <c r="A3297">
        <v>569</v>
      </c>
      <c r="B3297" s="3" t="s">
        <v>570</v>
      </c>
      <c r="C3297" s="3" t="s">
        <v>4679</v>
      </c>
      <c r="D3297" s="6">
        <v>2500</v>
      </c>
      <c r="E3297" s="8">
        <v>20</v>
      </c>
      <c r="F3297" t="s">
        <v>8220</v>
      </c>
      <c r="G3297" t="s">
        <v>8228</v>
      </c>
      <c r="H3297" t="s">
        <v>8250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t="s">
        <v>8270</v>
      </c>
      <c r="O3297">
        <f t="shared" si="306"/>
        <v>1</v>
      </c>
      <c r="P3297">
        <f t="shared" si="307"/>
        <v>20</v>
      </c>
      <c r="Q3297" t="s">
        <v>8308</v>
      </c>
      <c r="R3297" t="s">
        <v>8355</v>
      </c>
      <c r="S3297" s="14">
        <f t="shared" si="308"/>
        <v>42340.847361111111</v>
      </c>
      <c r="T3297" s="14">
        <f t="shared" si="309"/>
        <v>42370.847361111111</v>
      </c>
      <c r="U3297">
        <f t="shared" si="310"/>
        <v>30</v>
      </c>
      <c r="V3297">
        <f t="shared" si="311"/>
        <v>2015</v>
      </c>
    </row>
    <row r="3298" spans="1:22" ht="45" x14ac:dyDescent="0.25">
      <c r="A3298">
        <v>884</v>
      </c>
      <c r="B3298" s="3" t="s">
        <v>885</v>
      </c>
      <c r="C3298" s="3" t="s">
        <v>4994</v>
      </c>
      <c r="D3298" s="6">
        <v>2000</v>
      </c>
      <c r="E3298" s="8">
        <v>20</v>
      </c>
      <c r="F3298" t="s">
        <v>8220</v>
      </c>
      <c r="G3298" t="s">
        <v>8223</v>
      </c>
      <c r="H3298" t="s">
        <v>8245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t="s">
        <v>8277</v>
      </c>
      <c r="O3298">
        <f t="shared" si="306"/>
        <v>1</v>
      </c>
      <c r="P3298">
        <f t="shared" si="307"/>
        <v>10</v>
      </c>
      <c r="Q3298" t="s">
        <v>8312</v>
      </c>
      <c r="R3298" t="s">
        <v>8329</v>
      </c>
      <c r="S3298" s="14">
        <f t="shared" si="308"/>
        <v>40981.802615740737</v>
      </c>
      <c r="T3298" s="14">
        <f t="shared" si="309"/>
        <v>41041.104861111111</v>
      </c>
      <c r="U3298">
        <f t="shared" si="310"/>
        <v>60</v>
      </c>
      <c r="V3298">
        <f t="shared" si="311"/>
        <v>2012</v>
      </c>
    </row>
    <row r="3299" spans="1:22" ht="60" x14ac:dyDescent="0.25">
      <c r="A3299">
        <v>1133</v>
      </c>
      <c r="B3299" s="3" t="s">
        <v>1134</v>
      </c>
      <c r="C3299" s="3" t="s">
        <v>5243</v>
      </c>
      <c r="D3299" s="6">
        <v>3000</v>
      </c>
      <c r="E3299" s="8">
        <v>20</v>
      </c>
      <c r="F3299" t="s">
        <v>8220</v>
      </c>
      <c r="G3299" t="s">
        <v>8224</v>
      </c>
      <c r="H3299" t="s">
        <v>8246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8281</v>
      </c>
      <c r="O3299">
        <f t="shared" si="306"/>
        <v>1</v>
      </c>
      <c r="P3299">
        <f t="shared" si="307"/>
        <v>20</v>
      </c>
      <c r="Q3299" t="s">
        <v>8310</v>
      </c>
      <c r="R3299" t="s">
        <v>8342</v>
      </c>
      <c r="S3299" s="14">
        <f t="shared" si="308"/>
        <v>41821.407187500001</v>
      </c>
      <c r="T3299" s="14">
        <f t="shared" si="309"/>
        <v>41851.407187500001</v>
      </c>
      <c r="U3299">
        <f t="shared" si="310"/>
        <v>30</v>
      </c>
      <c r="V3299">
        <f t="shared" si="311"/>
        <v>2014</v>
      </c>
    </row>
    <row r="3300" spans="1:22" ht="60" x14ac:dyDescent="0.25">
      <c r="A3300">
        <v>1053</v>
      </c>
      <c r="B3300" s="3" t="s">
        <v>1054</v>
      </c>
      <c r="C3300" s="3" t="s">
        <v>5163</v>
      </c>
      <c r="D3300" s="6">
        <v>1500</v>
      </c>
      <c r="E3300" s="8">
        <v>15</v>
      </c>
      <c r="F3300" t="s">
        <v>8219</v>
      </c>
      <c r="G3300" t="s">
        <v>8223</v>
      </c>
      <c r="H3300" t="s">
        <v>8245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8279</v>
      </c>
      <c r="O3300">
        <f t="shared" si="306"/>
        <v>1</v>
      </c>
      <c r="P3300">
        <f t="shared" si="307"/>
        <v>15</v>
      </c>
      <c r="Q3300" t="s">
        <v>8339</v>
      </c>
      <c r="R3300" t="s">
        <v>8340</v>
      </c>
      <c r="S3300" s="14">
        <f t="shared" si="308"/>
        <v>42775.172824074078</v>
      </c>
      <c r="T3300" s="14">
        <f t="shared" si="309"/>
        <v>42800.172824074078</v>
      </c>
      <c r="U3300">
        <f t="shared" si="310"/>
        <v>25</v>
      </c>
      <c r="V3300">
        <f t="shared" si="311"/>
        <v>2017</v>
      </c>
    </row>
    <row r="3301" spans="1:22" ht="45" x14ac:dyDescent="0.25">
      <c r="A3301">
        <v>1407</v>
      </c>
      <c r="B3301" s="3" t="s">
        <v>1408</v>
      </c>
      <c r="C3301" s="3" t="s">
        <v>5517</v>
      </c>
      <c r="D3301" s="6">
        <v>3000</v>
      </c>
      <c r="E3301" s="8">
        <v>15</v>
      </c>
      <c r="F3301" t="s">
        <v>8220</v>
      </c>
      <c r="G3301" t="s">
        <v>8223</v>
      </c>
      <c r="H3301" t="s">
        <v>8245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t="s">
        <v>8285</v>
      </c>
      <c r="O3301">
        <f t="shared" si="306"/>
        <v>1</v>
      </c>
      <c r="P3301">
        <f t="shared" si="307"/>
        <v>7.5</v>
      </c>
      <c r="Q3301" t="s">
        <v>8321</v>
      </c>
      <c r="R3301" t="s">
        <v>8356</v>
      </c>
      <c r="S3301" s="14">
        <f t="shared" si="308"/>
        <v>41838.536782407406</v>
      </c>
      <c r="T3301" s="14">
        <f t="shared" si="309"/>
        <v>41863.536782407406</v>
      </c>
      <c r="U3301">
        <f t="shared" si="310"/>
        <v>25</v>
      </c>
      <c r="V3301">
        <f t="shared" si="311"/>
        <v>2014</v>
      </c>
    </row>
    <row r="3302" spans="1:22" ht="60" x14ac:dyDescent="0.25">
      <c r="A3302">
        <v>1454</v>
      </c>
      <c r="B3302" s="3" t="s">
        <v>1455</v>
      </c>
      <c r="C3302" s="3" t="s">
        <v>5564</v>
      </c>
      <c r="D3302" s="6">
        <v>1750</v>
      </c>
      <c r="E3302" s="8">
        <v>15</v>
      </c>
      <c r="F3302" t="s">
        <v>8219</v>
      </c>
      <c r="G3302" t="s">
        <v>8226</v>
      </c>
      <c r="H3302" t="s">
        <v>8248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8285</v>
      </c>
      <c r="O3302">
        <f t="shared" si="306"/>
        <v>1</v>
      </c>
      <c r="P3302">
        <f t="shared" si="307"/>
        <v>15</v>
      </c>
      <c r="Q3302" t="s">
        <v>8321</v>
      </c>
      <c r="R3302" t="s">
        <v>8356</v>
      </c>
      <c r="S3302" s="14">
        <f t="shared" si="308"/>
        <v>42463.866666666669</v>
      </c>
      <c r="T3302" s="14">
        <f t="shared" si="309"/>
        <v>42484.915972222225</v>
      </c>
      <c r="U3302">
        <f t="shared" si="310"/>
        <v>22</v>
      </c>
      <c r="V3302">
        <f t="shared" si="311"/>
        <v>2016</v>
      </c>
    </row>
    <row r="3303" spans="1:22" ht="30" x14ac:dyDescent="0.25">
      <c r="A3303">
        <v>2641</v>
      </c>
      <c r="B3303" s="3" t="s">
        <v>2641</v>
      </c>
      <c r="C3303" s="3" t="s">
        <v>6751</v>
      </c>
      <c r="D3303" s="6">
        <v>1500</v>
      </c>
      <c r="E3303" s="8">
        <v>15</v>
      </c>
      <c r="F3303" t="s">
        <v>8220</v>
      </c>
      <c r="G3303" t="s">
        <v>8223</v>
      </c>
      <c r="H3303" t="s">
        <v>8245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t="s">
        <v>8299</v>
      </c>
      <c r="O3303">
        <f t="shared" si="306"/>
        <v>1</v>
      </c>
      <c r="P3303">
        <f t="shared" si="307"/>
        <v>15</v>
      </c>
      <c r="Q3303" t="s">
        <v>8308</v>
      </c>
      <c r="R3303" t="s">
        <v>8317</v>
      </c>
      <c r="S3303" s="14">
        <f t="shared" si="308"/>
        <v>41880.827118055553</v>
      </c>
      <c r="T3303" s="14">
        <f t="shared" si="309"/>
        <v>41897.839583333334</v>
      </c>
      <c r="U3303">
        <f t="shared" si="310"/>
        <v>18</v>
      </c>
      <c r="V3303">
        <f t="shared" si="311"/>
        <v>2014</v>
      </c>
    </row>
    <row r="3304" spans="1:22" ht="60" x14ac:dyDescent="0.25">
      <c r="A3304">
        <v>1902</v>
      </c>
      <c r="B3304" s="3" t="s">
        <v>1903</v>
      </c>
      <c r="C3304" s="3" t="s">
        <v>6012</v>
      </c>
      <c r="D3304" s="6">
        <v>1000</v>
      </c>
      <c r="E3304" s="8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8292</v>
      </c>
      <c r="O3304">
        <f t="shared" si="306"/>
        <v>1</v>
      </c>
      <c r="P3304">
        <f t="shared" si="307"/>
        <v>4</v>
      </c>
      <c r="Q3304" t="s">
        <v>8308</v>
      </c>
      <c r="R3304" t="s">
        <v>8348</v>
      </c>
      <c r="S3304" s="14">
        <f t="shared" si="308"/>
        <v>42037.789895833332</v>
      </c>
      <c r="T3304" s="14">
        <f t="shared" si="309"/>
        <v>42067.789895833332</v>
      </c>
      <c r="U3304">
        <f t="shared" si="310"/>
        <v>30</v>
      </c>
      <c r="V3304">
        <f t="shared" si="311"/>
        <v>2015</v>
      </c>
    </row>
    <row r="3305" spans="1:22" ht="30" x14ac:dyDescent="0.25">
      <c r="A3305">
        <v>3866</v>
      </c>
      <c r="B3305" s="3" t="s">
        <v>3863</v>
      </c>
      <c r="C3305" s="3" t="s">
        <v>7975</v>
      </c>
      <c r="D3305" s="6">
        <v>2000</v>
      </c>
      <c r="E3305" s="8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8269</v>
      </c>
      <c r="O3305">
        <f t="shared" si="306"/>
        <v>1</v>
      </c>
      <c r="P3305">
        <f t="shared" si="307"/>
        <v>5.5</v>
      </c>
      <c r="Q3305" t="s">
        <v>8315</v>
      </c>
      <c r="R3305" t="s">
        <v>8316</v>
      </c>
      <c r="S3305" s="14">
        <f t="shared" si="308"/>
        <v>42402.947002314817</v>
      </c>
      <c r="T3305" s="14">
        <f t="shared" si="309"/>
        <v>42452.145138888889</v>
      </c>
      <c r="U3305">
        <f t="shared" si="310"/>
        <v>50</v>
      </c>
      <c r="V3305">
        <f t="shared" si="311"/>
        <v>2016</v>
      </c>
    </row>
    <row r="3306" spans="1:22" ht="45" x14ac:dyDescent="0.25">
      <c r="A3306">
        <v>584</v>
      </c>
      <c r="B3306" s="3" t="s">
        <v>585</v>
      </c>
      <c r="C3306" s="3" t="s">
        <v>4694</v>
      </c>
      <c r="D3306" s="6">
        <v>1000</v>
      </c>
      <c r="E3306" s="8">
        <v>10</v>
      </c>
      <c r="F3306" t="s">
        <v>8220</v>
      </c>
      <c r="G3306" t="s">
        <v>8223</v>
      </c>
      <c r="H3306" t="s">
        <v>8245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t="s">
        <v>8270</v>
      </c>
      <c r="O3306">
        <f t="shared" si="306"/>
        <v>1</v>
      </c>
      <c r="P3306">
        <f t="shared" si="307"/>
        <v>5</v>
      </c>
      <c r="Q3306" t="s">
        <v>8308</v>
      </c>
      <c r="R3306" t="s">
        <v>8355</v>
      </c>
      <c r="S3306" s="14">
        <f t="shared" si="308"/>
        <v>42049.716620370367</v>
      </c>
      <c r="T3306" s="14">
        <f t="shared" si="309"/>
        <v>42079.674953703703</v>
      </c>
      <c r="U3306">
        <f t="shared" si="310"/>
        <v>30</v>
      </c>
      <c r="V3306">
        <f t="shared" si="311"/>
        <v>2015</v>
      </c>
    </row>
    <row r="3307" spans="1:22" ht="45" x14ac:dyDescent="0.25">
      <c r="A3307">
        <v>1073</v>
      </c>
      <c r="B3307" s="3" t="s">
        <v>1074</v>
      </c>
      <c r="C3307" s="3" t="s">
        <v>5183</v>
      </c>
      <c r="D3307" s="6">
        <v>750</v>
      </c>
      <c r="E3307" s="8">
        <v>10</v>
      </c>
      <c r="F3307" t="s">
        <v>8220</v>
      </c>
      <c r="G3307" t="s">
        <v>8223</v>
      </c>
      <c r="H3307" t="s">
        <v>8245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t="s">
        <v>8280</v>
      </c>
      <c r="O3307">
        <f t="shared" si="306"/>
        <v>1</v>
      </c>
      <c r="P3307">
        <f t="shared" si="307"/>
        <v>10</v>
      </c>
      <c r="Q3307" t="s">
        <v>8310</v>
      </c>
      <c r="R3307" t="s">
        <v>8346</v>
      </c>
      <c r="S3307" s="14">
        <f t="shared" si="308"/>
        <v>40802.964594907404</v>
      </c>
      <c r="T3307" s="14">
        <f t="shared" si="309"/>
        <v>40832.964594907404</v>
      </c>
      <c r="U3307">
        <f t="shared" si="310"/>
        <v>30</v>
      </c>
      <c r="V3307">
        <f t="shared" si="311"/>
        <v>2011</v>
      </c>
    </row>
    <row r="3308" spans="1:22" ht="45" x14ac:dyDescent="0.25">
      <c r="A3308">
        <v>1126</v>
      </c>
      <c r="B3308" s="3" t="s">
        <v>1127</v>
      </c>
      <c r="C3308" s="3" t="s">
        <v>5236</v>
      </c>
      <c r="D3308" s="6">
        <v>2000</v>
      </c>
      <c r="E3308" s="8">
        <v>10</v>
      </c>
      <c r="F3308" t="s">
        <v>8220</v>
      </c>
      <c r="G3308" t="s">
        <v>8223</v>
      </c>
      <c r="H3308" t="s">
        <v>8245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t="s">
        <v>8281</v>
      </c>
      <c r="O3308">
        <f t="shared" si="306"/>
        <v>1</v>
      </c>
      <c r="P3308">
        <f t="shared" si="307"/>
        <v>5</v>
      </c>
      <c r="Q3308" t="s">
        <v>8310</v>
      </c>
      <c r="R3308" t="s">
        <v>8342</v>
      </c>
      <c r="S3308" s="14">
        <f t="shared" si="308"/>
        <v>42535.327476851846</v>
      </c>
      <c r="T3308" s="14">
        <f t="shared" si="309"/>
        <v>42565.327476851846</v>
      </c>
      <c r="U3308">
        <f t="shared" si="310"/>
        <v>30</v>
      </c>
      <c r="V3308">
        <f t="shared" si="311"/>
        <v>2016</v>
      </c>
    </row>
    <row r="3309" spans="1:22" ht="30" x14ac:dyDescent="0.25">
      <c r="A3309">
        <v>2757</v>
      </c>
      <c r="B3309" s="3" t="s">
        <v>2757</v>
      </c>
      <c r="C3309" s="3" t="s">
        <v>6867</v>
      </c>
      <c r="D3309" s="6">
        <v>1500</v>
      </c>
      <c r="E3309" s="8">
        <v>10</v>
      </c>
      <c r="F3309" t="s">
        <v>8220</v>
      </c>
      <c r="G3309" t="s">
        <v>8223</v>
      </c>
      <c r="H3309" t="s">
        <v>8245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8302</v>
      </c>
      <c r="O3309">
        <f t="shared" si="306"/>
        <v>1</v>
      </c>
      <c r="P3309">
        <f t="shared" si="307"/>
        <v>5</v>
      </c>
      <c r="Q3309" t="s">
        <v>8321</v>
      </c>
      <c r="R3309" t="s">
        <v>8349</v>
      </c>
      <c r="S3309" s="14">
        <f t="shared" si="308"/>
        <v>42573.65662037037</v>
      </c>
      <c r="T3309" s="14">
        <f t="shared" si="309"/>
        <v>42588.65662037037</v>
      </c>
      <c r="U3309">
        <f t="shared" si="310"/>
        <v>15</v>
      </c>
      <c r="V3309">
        <f t="shared" si="311"/>
        <v>2016</v>
      </c>
    </row>
    <row r="3310" spans="1:22" ht="60" x14ac:dyDescent="0.25">
      <c r="A3310">
        <v>2841</v>
      </c>
      <c r="B3310" s="3" t="s">
        <v>2841</v>
      </c>
      <c r="C3310" s="3" t="s">
        <v>6951</v>
      </c>
      <c r="D3310" s="6">
        <v>1000</v>
      </c>
      <c r="E3310" s="8">
        <v>10</v>
      </c>
      <c r="F3310" t="s">
        <v>8220</v>
      </c>
      <c r="G3310" t="s">
        <v>8224</v>
      </c>
      <c r="H3310" t="s">
        <v>8246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t="s">
        <v>8269</v>
      </c>
      <c r="O3310">
        <f t="shared" si="306"/>
        <v>1</v>
      </c>
      <c r="P3310">
        <f t="shared" si="307"/>
        <v>10</v>
      </c>
      <c r="Q3310" t="s">
        <v>8315</v>
      </c>
      <c r="R3310" t="s">
        <v>8316</v>
      </c>
      <c r="S3310" s="14">
        <f t="shared" si="308"/>
        <v>42291.739548611105</v>
      </c>
      <c r="T3310" s="14">
        <f t="shared" si="309"/>
        <v>42351.781215277777</v>
      </c>
      <c r="U3310">
        <f t="shared" si="310"/>
        <v>61</v>
      </c>
      <c r="V3310">
        <f t="shared" si="311"/>
        <v>2015</v>
      </c>
    </row>
    <row r="3311" spans="1:22" ht="45" x14ac:dyDescent="0.25">
      <c r="A3311">
        <v>3121</v>
      </c>
      <c r="B3311" s="3" t="s">
        <v>3121</v>
      </c>
      <c r="C3311" s="3" t="s">
        <v>7231</v>
      </c>
      <c r="D3311" s="6">
        <v>1500</v>
      </c>
      <c r="E3311" s="8">
        <v>10</v>
      </c>
      <c r="F3311" t="s">
        <v>8219</v>
      </c>
      <c r="G3311" t="s">
        <v>8228</v>
      </c>
      <c r="H3311" t="s">
        <v>8250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t="s">
        <v>8301</v>
      </c>
      <c r="O3311">
        <f t="shared" si="306"/>
        <v>1</v>
      </c>
      <c r="P3311">
        <f t="shared" si="307"/>
        <v>10</v>
      </c>
      <c r="Q3311" t="s">
        <v>8315</v>
      </c>
      <c r="R3311" t="s">
        <v>8328</v>
      </c>
      <c r="S3311" s="14">
        <f t="shared" si="308"/>
        <v>41848.679803240739</v>
      </c>
      <c r="T3311" s="14">
        <f t="shared" si="309"/>
        <v>41908.679803240739</v>
      </c>
      <c r="U3311">
        <f t="shared" si="310"/>
        <v>60</v>
      </c>
      <c r="V3311">
        <f t="shared" si="311"/>
        <v>2014</v>
      </c>
    </row>
    <row r="3312" spans="1:22" ht="60" x14ac:dyDescent="0.25">
      <c r="A3312">
        <v>3129</v>
      </c>
      <c r="B3312" s="3" t="s">
        <v>3129</v>
      </c>
      <c r="C3312" s="3" t="s">
        <v>7239</v>
      </c>
      <c r="D3312" s="6">
        <v>1250</v>
      </c>
      <c r="E3312" s="8">
        <v>10</v>
      </c>
      <c r="F3312" t="s">
        <v>8221</v>
      </c>
      <c r="G3312" t="s">
        <v>8223</v>
      </c>
      <c r="H3312" t="s">
        <v>8245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t="s">
        <v>8269</v>
      </c>
      <c r="O3312">
        <f t="shared" si="306"/>
        <v>1</v>
      </c>
      <c r="P3312">
        <f t="shared" si="307"/>
        <v>10</v>
      </c>
      <c r="Q3312" t="s">
        <v>8315</v>
      </c>
      <c r="R3312" t="s">
        <v>8316</v>
      </c>
      <c r="S3312" s="14">
        <f t="shared" si="308"/>
        <v>42803.842812499999</v>
      </c>
      <c r="T3312" s="14">
        <f t="shared" si="309"/>
        <v>42843.801145833335</v>
      </c>
      <c r="U3312">
        <f t="shared" si="310"/>
        <v>40</v>
      </c>
      <c r="V3312">
        <f t="shared" si="311"/>
        <v>2017</v>
      </c>
    </row>
    <row r="3313" spans="1:22" ht="45" x14ac:dyDescent="0.25">
      <c r="A3313">
        <v>3736</v>
      </c>
      <c r="B3313" s="3" t="s">
        <v>3733</v>
      </c>
      <c r="C3313" s="3" t="s">
        <v>7846</v>
      </c>
      <c r="D3313" s="6">
        <v>1500</v>
      </c>
      <c r="E3313" s="8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8269</v>
      </c>
      <c r="O3313">
        <f t="shared" si="306"/>
        <v>1</v>
      </c>
      <c r="P3313">
        <f t="shared" si="307"/>
        <v>10</v>
      </c>
      <c r="Q3313" t="s">
        <v>8315</v>
      </c>
      <c r="R3313" t="s">
        <v>8316</v>
      </c>
      <c r="S3313" s="14">
        <f t="shared" si="308"/>
        <v>42048.711724537032</v>
      </c>
      <c r="T3313" s="14">
        <f t="shared" si="309"/>
        <v>42086.75</v>
      </c>
      <c r="U3313">
        <f t="shared" si="310"/>
        <v>39</v>
      </c>
      <c r="V3313">
        <f t="shared" si="311"/>
        <v>2015</v>
      </c>
    </row>
    <row r="3314" spans="1:22" ht="60" x14ac:dyDescent="0.25">
      <c r="A3314">
        <v>4024</v>
      </c>
      <c r="B3314" s="3" t="s">
        <v>4020</v>
      </c>
      <c r="C3314" s="3" t="s">
        <v>8129</v>
      </c>
      <c r="D3314" s="6">
        <v>800</v>
      </c>
      <c r="E3314" s="8">
        <v>10</v>
      </c>
      <c r="F3314" t="s">
        <v>8220</v>
      </c>
      <c r="G3314" t="s">
        <v>8223</v>
      </c>
      <c r="H3314" t="s">
        <v>8245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t="s">
        <v>8269</v>
      </c>
      <c r="O3314">
        <f t="shared" si="306"/>
        <v>1</v>
      </c>
      <c r="P3314">
        <f t="shared" si="307"/>
        <v>10</v>
      </c>
      <c r="Q3314" t="s">
        <v>8315</v>
      </c>
      <c r="R3314" t="s">
        <v>8316</v>
      </c>
      <c r="S3314" s="14">
        <f t="shared" si="308"/>
        <v>42217.670104166667</v>
      </c>
      <c r="T3314" s="14">
        <f t="shared" si="309"/>
        <v>42247.670104166667</v>
      </c>
      <c r="U3314">
        <f t="shared" si="310"/>
        <v>30</v>
      </c>
      <c r="V3314">
        <f t="shared" si="311"/>
        <v>2015</v>
      </c>
    </row>
    <row r="3315" spans="1:22" ht="60" x14ac:dyDescent="0.25">
      <c r="A3315">
        <v>2384</v>
      </c>
      <c r="B3315" s="3" t="s">
        <v>2385</v>
      </c>
      <c r="C3315" s="3" t="s">
        <v>6494</v>
      </c>
      <c r="D3315" s="6">
        <v>1000</v>
      </c>
      <c r="E3315" s="8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8270</v>
      </c>
      <c r="O3315">
        <f t="shared" si="306"/>
        <v>1</v>
      </c>
      <c r="P3315">
        <f t="shared" si="307"/>
        <v>1</v>
      </c>
      <c r="Q3315" t="s">
        <v>8308</v>
      </c>
      <c r="R3315" t="s">
        <v>8355</v>
      </c>
      <c r="S3315" s="14">
        <f t="shared" si="308"/>
        <v>41927.067627314813</v>
      </c>
      <c r="T3315" s="14">
        <f t="shared" si="309"/>
        <v>41957.109293981484</v>
      </c>
      <c r="U3315">
        <f t="shared" si="310"/>
        <v>31</v>
      </c>
      <c r="V3315">
        <f t="shared" si="311"/>
        <v>2014</v>
      </c>
    </row>
    <row r="3316" spans="1:22" ht="60" x14ac:dyDescent="0.25">
      <c r="A3316">
        <v>544</v>
      </c>
      <c r="B3316" s="3" t="s">
        <v>545</v>
      </c>
      <c r="C3316" s="3" t="s">
        <v>4654</v>
      </c>
      <c r="D3316" s="6">
        <v>500</v>
      </c>
      <c r="E3316" s="8">
        <v>6</v>
      </c>
      <c r="F3316" t="s">
        <v>8220</v>
      </c>
      <c r="G3316" t="s">
        <v>8223</v>
      </c>
      <c r="H3316" t="s">
        <v>8245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8270</v>
      </c>
      <c r="O3316">
        <f t="shared" si="306"/>
        <v>1</v>
      </c>
      <c r="P3316">
        <f t="shared" si="307"/>
        <v>3</v>
      </c>
      <c r="Q3316" t="s">
        <v>8308</v>
      </c>
      <c r="R3316" t="s">
        <v>8355</v>
      </c>
      <c r="S3316" s="14">
        <f t="shared" si="308"/>
        <v>42525.656944444447</v>
      </c>
      <c r="T3316" s="14">
        <f t="shared" si="309"/>
        <v>42555.656944444447</v>
      </c>
      <c r="U3316">
        <f t="shared" si="310"/>
        <v>30</v>
      </c>
      <c r="V3316">
        <f t="shared" si="311"/>
        <v>2016</v>
      </c>
    </row>
    <row r="3317" spans="1:22" ht="60" x14ac:dyDescent="0.25">
      <c r="A3317">
        <v>2901</v>
      </c>
      <c r="B3317" s="3" t="s">
        <v>2901</v>
      </c>
      <c r="C3317" s="3" t="s">
        <v>7011</v>
      </c>
      <c r="D3317" s="6">
        <v>750</v>
      </c>
      <c r="E3317" s="8">
        <v>6</v>
      </c>
      <c r="F3317" t="s">
        <v>8220</v>
      </c>
      <c r="G3317" t="s">
        <v>8223</v>
      </c>
      <c r="H3317" t="s">
        <v>8245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8269</v>
      </c>
      <c r="O3317">
        <f t="shared" si="306"/>
        <v>1</v>
      </c>
      <c r="P3317">
        <f t="shared" si="307"/>
        <v>3</v>
      </c>
      <c r="Q3317" t="s">
        <v>8315</v>
      </c>
      <c r="R3317" t="s">
        <v>8316</v>
      </c>
      <c r="S3317" s="14">
        <f t="shared" si="308"/>
        <v>41982.904386574075</v>
      </c>
      <c r="T3317" s="14">
        <f t="shared" si="309"/>
        <v>42042.904386574075</v>
      </c>
      <c r="U3317">
        <f t="shared" si="310"/>
        <v>60</v>
      </c>
      <c r="V3317">
        <f t="shared" si="311"/>
        <v>2014</v>
      </c>
    </row>
    <row r="3318" spans="1:22" ht="60" x14ac:dyDescent="0.25">
      <c r="A3318">
        <v>609</v>
      </c>
      <c r="B3318" s="3" t="s">
        <v>610</v>
      </c>
      <c r="C3318" s="3" t="s">
        <v>4719</v>
      </c>
      <c r="D3318" s="6">
        <v>780</v>
      </c>
      <c r="E3318" s="8">
        <v>5</v>
      </c>
      <c r="F3318" t="s">
        <v>8219</v>
      </c>
      <c r="G3318" t="s">
        <v>8224</v>
      </c>
      <c r="H3318" t="s">
        <v>8246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t="s">
        <v>8270</v>
      </c>
      <c r="O3318">
        <f t="shared" si="306"/>
        <v>1</v>
      </c>
      <c r="P3318">
        <f t="shared" si="307"/>
        <v>5</v>
      </c>
      <c r="Q3318" t="s">
        <v>8308</v>
      </c>
      <c r="R3318" t="s">
        <v>8355</v>
      </c>
      <c r="S3318" s="14">
        <f t="shared" si="308"/>
        <v>42307.034074074079</v>
      </c>
      <c r="T3318" s="14">
        <f t="shared" si="309"/>
        <v>42337.075740740736</v>
      </c>
      <c r="U3318">
        <f t="shared" si="310"/>
        <v>31</v>
      </c>
      <c r="V3318">
        <f t="shared" si="311"/>
        <v>2015</v>
      </c>
    </row>
    <row r="3319" spans="1:22" ht="60" x14ac:dyDescent="0.25">
      <c r="A3319">
        <v>1113</v>
      </c>
      <c r="B3319" s="3" t="s">
        <v>1114</v>
      </c>
      <c r="C3319" s="3" t="s">
        <v>5223</v>
      </c>
      <c r="D3319" s="6">
        <v>1000</v>
      </c>
      <c r="E3319" s="8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8280</v>
      </c>
      <c r="O3319">
        <f t="shared" si="306"/>
        <v>1</v>
      </c>
      <c r="P3319">
        <f t="shared" si="307"/>
        <v>5</v>
      </c>
      <c r="Q3319" t="s">
        <v>8310</v>
      </c>
      <c r="R3319" t="s">
        <v>8346</v>
      </c>
      <c r="S3319" s="14">
        <f t="shared" si="308"/>
        <v>41835.977083333331</v>
      </c>
      <c r="T3319" s="14">
        <f t="shared" si="309"/>
        <v>41865.977083333331</v>
      </c>
      <c r="U3319">
        <f t="shared" si="310"/>
        <v>30</v>
      </c>
      <c r="V3319">
        <f t="shared" si="311"/>
        <v>2014</v>
      </c>
    </row>
    <row r="3320" spans="1:22" ht="60" x14ac:dyDescent="0.25">
      <c r="A3320">
        <v>1242</v>
      </c>
      <c r="B3320" s="3" t="s">
        <v>1243</v>
      </c>
      <c r="C3320" s="3" t="s">
        <v>5352</v>
      </c>
      <c r="D3320" s="6">
        <v>911</v>
      </c>
      <c r="E3320" s="8">
        <v>5</v>
      </c>
      <c r="F3320" t="s">
        <v>8219</v>
      </c>
      <c r="G3320" t="s">
        <v>8223</v>
      </c>
      <c r="H3320" t="s">
        <v>8245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8284</v>
      </c>
      <c r="O3320">
        <f t="shared" si="306"/>
        <v>1</v>
      </c>
      <c r="P3320">
        <f t="shared" si="307"/>
        <v>5</v>
      </c>
      <c r="Q3320" t="s">
        <v>8312</v>
      </c>
      <c r="R3320" t="s">
        <v>8350</v>
      </c>
      <c r="S3320" s="14">
        <f t="shared" si="308"/>
        <v>40782.165532407409</v>
      </c>
      <c r="T3320" s="14">
        <f t="shared" si="309"/>
        <v>40797.554166666669</v>
      </c>
      <c r="U3320">
        <f t="shared" si="310"/>
        <v>16</v>
      </c>
      <c r="V3320">
        <f t="shared" si="311"/>
        <v>2011</v>
      </c>
    </row>
    <row r="3321" spans="1:22" ht="60" x14ac:dyDescent="0.25">
      <c r="A3321">
        <v>1581</v>
      </c>
      <c r="B3321" s="3" t="s">
        <v>1582</v>
      </c>
      <c r="C3321" s="3" t="s">
        <v>5691</v>
      </c>
      <c r="D3321" s="6">
        <v>1000</v>
      </c>
      <c r="E3321" s="8">
        <v>5</v>
      </c>
      <c r="F3321" t="s">
        <v>8220</v>
      </c>
      <c r="G3321" t="s">
        <v>8224</v>
      </c>
      <c r="H3321" t="s">
        <v>8246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t="s">
        <v>8289</v>
      </c>
      <c r="O3321">
        <f t="shared" si="306"/>
        <v>1</v>
      </c>
      <c r="P3321">
        <f t="shared" si="307"/>
        <v>5</v>
      </c>
      <c r="Q3321" t="s">
        <v>8323</v>
      </c>
      <c r="R3321" t="s">
        <v>8341</v>
      </c>
      <c r="S3321" s="14">
        <f t="shared" si="308"/>
        <v>42325.448958333334</v>
      </c>
      <c r="T3321" s="14">
        <f t="shared" si="309"/>
        <v>42357.448958333334</v>
      </c>
      <c r="U3321">
        <f t="shared" si="310"/>
        <v>32</v>
      </c>
      <c r="V3321">
        <f t="shared" si="311"/>
        <v>2015</v>
      </c>
    </row>
    <row r="3322" spans="1:22" ht="45" x14ac:dyDescent="0.25">
      <c r="A3322">
        <v>2583</v>
      </c>
      <c r="B3322" s="3" t="s">
        <v>2583</v>
      </c>
      <c r="C3322" s="3" t="s">
        <v>6693</v>
      </c>
      <c r="D3322" s="6">
        <v>1000</v>
      </c>
      <c r="E3322" s="8">
        <v>5</v>
      </c>
      <c r="F3322" t="s">
        <v>8220</v>
      </c>
      <c r="G3322" t="s">
        <v>8223</v>
      </c>
      <c r="H3322" t="s">
        <v>8245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8282</v>
      </c>
      <c r="O3322">
        <f t="shared" si="306"/>
        <v>1</v>
      </c>
      <c r="P3322">
        <f t="shared" si="307"/>
        <v>1</v>
      </c>
      <c r="Q3322" t="s">
        <v>8326</v>
      </c>
      <c r="R3322" t="s">
        <v>8354</v>
      </c>
      <c r="S3322" s="14">
        <f t="shared" si="308"/>
        <v>42019.76944444445</v>
      </c>
      <c r="T3322" s="14">
        <f t="shared" si="309"/>
        <v>42079.727777777778</v>
      </c>
      <c r="U3322">
        <f t="shared" si="310"/>
        <v>60</v>
      </c>
      <c r="V3322">
        <f t="shared" si="311"/>
        <v>2015</v>
      </c>
    </row>
    <row r="3323" spans="1:22" ht="60" x14ac:dyDescent="0.25">
      <c r="A3323">
        <v>2849</v>
      </c>
      <c r="B3323" s="3" t="s">
        <v>2849</v>
      </c>
      <c r="C3323" s="3" t="s">
        <v>6959</v>
      </c>
      <c r="D3323" s="6">
        <v>500</v>
      </c>
      <c r="E3323" s="8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8269</v>
      </c>
      <c r="O3323">
        <f t="shared" si="306"/>
        <v>1</v>
      </c>
      <c r="P3323">
        <f t="shared" si="307"/>
        <v>5</v>
      </c>
      <c r="Q3323" t="s">
        <v>8315</v>
      </c>
      <c r="R3323" t="s">
        <v>8316</v>
      </c>
      <c r="S3323" s="14">
        <f t="shared" si="308"/>
        <v>42453.428240740745</v>
      </c>
      <c r="T3323" s="14">
        <f t="shared" si="309"/>
        <v>42483.428240740745</v>
      </c>
      <c r="U3323">
        <f t="shared" si="310"/>
        <v>30</v>
      </c>
      <c r="V3323">
        <f t="shared" si="311"/>
        <v>2016</v>
      </c>
    </row>
    <row r="3324" spans="1:22" ht="30" x14ac:dyDescent="0.25">
      <c r="A3324">
        <v>2154</v>
      </c>
      <c r="B3324" s="3" t="s">
        <v>2155</v>
      </c>
      <c r="C3324" s="3" t="s">
        <v>6264</v>
      </c>
      <c r="D3324" s="6">
        <v>250</v>
      </c>
      <c r="E3324" s="8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>
        <f t="shared" si="306"/>
        <v>1</v>
      </c>
      <c r="P3324">
        <f t="shared" si="307"/>
        <v>1</v>
      </c>
      <c r="Q3324" t="s">
        <v>8310</v>
      </c>
      <c r="R3324" t="s">
        <v>8346</v>
      </c>
      <c r="S3324" s="14">
        <f t="shared" si="308"/>
        <v>41647.632256944446</v>
      </c>
      <c r="T3324" s="14">
        <f t="shared" si="309"/>
        <v>41667.632256944446</v>
      </c>
      <c r="U3324">
        <f t="shared" si="310"/>
        <v>20</v>
      </c>
      <c r="V3324">
        <f t="shared" si="311"/>
        <v>2014</v>
      </c>
    </row>
    <row r="3325" spans="1:22" ht="60" x14ac:dyDescent="0.25">
      <c r="A3325">
        <v>3081</v>
      </c>
      <c r="B3325" s="3" t="s">
        <v>3081</v>
      </c>
      <c r="C3325" s="3" t="s">
        <v>7191</v>
      </c>
      <c r="D3325" s="6">
        <v>1000000</v>
      </c>
      <c r="E3325" s="8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>
        <f t="shared" si="306"/>
        <v>0</v>
      </c>
      <c r="P3325">
        <f t="shared" si="307"/>
        <v>420.6</v>
      </c>
      <c r="Q3325" t="s">
        <v>8315</v>
      </c>
      <c r="R3325" t="s">
        <v>8328</v>
      </c>
      <c r="S3325" s="14">
        <f t="shared" si="308"/>
        <v>42237.181608796294</v>
      </c>
      <c r="T3325" s="14">
        <f t="shared" si="309"/>
        <v>42267.181608796294</v>
      </c>
      <c r="U3325">
        <f t="shared" si="310"/>
        <v>30</v>
      </c>
      <c r="V3325">
        <f t="shared" si="311"/>
        <v>2015</v>
      </c>
    </row>
    <row r="3326" spans="1:22" ht="45" x14ac:dyDescent="0.25">
      <c r="A3326">
        <v>3196</v>
      </c>
      <c r="B3326" s="3" t="s">
        <v>3196</v>
      </c>
      <c r="C3326" s="3" t="s">
        <v>7306</v>
      </c>
      <c r="D3326" s="6">
        <v>3000000</v>
      </c>
      <c r="E3326" s="8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>
        <f t="shared" si="306"/>
        <v>0</v>
      </c>
      <c r="P3326">
        <f t="shared" si="307"/>
        <v>300</v>
      </c>
      <c r="Q3326" t="s">
        <v>8315</v>
      </c>
      <c r="R3326" t="s">
        <v>8336</v>
      </c>
      <c r="S3326" s="14">
        <f t="shared" si="308"/>
        <v>42157.598090277781</v>
      </c>
      <c r="T3326" s="14">
        <f t="shared" si="309"/>
        <v>42217.583333333328</v>
      </c>
      <c r="U3326">
        <f t="shared" si="310"/>
        <v>60</v>
      </c>
      <c r="V3326">
        <f t="shared" si="311"/>
        <v>2015</v>
      </c>
    </row>
    <row r="3327" spans="1:22" ht="30" x14ac:dyDescent="0.25">
      <c r="A3327">
        <v>3118</v>
      </c>
      <c r="B3327" s="3" t="s">
        <v>3118</v>
      </c>
      <c r="C3327" s="3" t="s">
        <v>7228</v>
      </c>
      <c r="D3327" s="6">
        <v>500000</v>
      </c>
      <c r="E3327" s="8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>
        <f t="shared" si="306"/>
        <v>0</v>
      </c>
      <c r="P3327">
        <f t="shared" si="307"/>
        <v>775</v>
      </c>
      <c r="Q3327" t="s">
        <v>8315</v>
      </c>
      <c r="R3327" t="s">
        <v>8328</v>
      </c>
      <c r="S3327" s="14">
        <f t="shared" si="308"/>
        <v>42534.649571759262</v>
      </c>
      <c r="T3327" s="14">
        <f t="shared" si="309"/>
        <v>42553.649571759262</v>
      </c>
      <c r="U3327">
        <f t="shared" si="310"/>
        <v>19</v>
      </c>
      <c r="V3327">
        <f t="shared" si="311"/>
        <v>2016</v>
      </c>
    </row>
    <row r="3328" spans="1:22" ht="60" x14ac:dyDescent="0.25">
      <c r="A3328">
        <v>1105</v>
      </c>
      <c r="B3328" s="3" t="s">
        <v>1106</v>
      </c>
      <c r="C3328" s="3" t="s">
        <v>5215</v>
      </c>
      <c r="D3328" s="6">
        <v>900000</v>
      </c>
      <c r="E3328" s="8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>
        <f t="shared" si="306"/>
        <v>0</v>
      </c>
      <c r="P3328">
        <f t="shared" si="307"/>
        <v>71.55</v>
      </c>
      <c r="Q3328" t="s">
        <v>8310</v>
      </c>
      <c r="R3328" t="s">
        <v>8346</v>
      </c>
      <c r="S3328" s="14">
        <f t="shared" si="308"/>
        <v>41692.135729166665</v>
      </c>
      <c r="T3328" s="14">
        <f t="shared" si="309"/>
        <v>41722.0940625</v>
      </c>
      <c r="U3328">
        <f t="shared" si="310"/>
        <v>30</v>
      </c>
      <c r="V3328">
        <f t="shared" si="311"/>
        <v>2014</v>
      </c>
    </row>
    <row r="3329" spans="1:22" ht="45" x14ac:dyDescent="0.25">
      <c r="A3329">
        <v>2435</v>
      </c>
      <c r="B3329" s="3" t="s">
        <v>2436</v>
      </c>
      <c r="C3329" s="3" t="s">
        <v>6545</v>
      </c>
      <c r="D3329" s="6">
        <v>250000</v>
      </c>
      <c r="E3329" s="8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>
        <f t="shared" si="306"/>
        <v>0</v>
      </c>
      <c r="P3329">
        <f t="shared" si="307"/>
        <v>306</v>
      </c>
      <c r="Q3329" t="s">
        <v>8326</v>
      </c>
      <c r="R3329" t="s">
        <v>8354</v>
      </c>
      <c r="S3329" s="14">
        <f t="shared" si="308"/>
        <v>42252.277615740735</v>
      </c>
      <c r="T3329" s="14">
        <f t="shared" si="309"/>
        <v>42282.277615740735</v>
      </c>
      <c r="U3329">
        <f t="shared" si="310"/>
        <v>30</v>
      </c>
      <c r="V3329">
        <f t="shared" si="311"/>
        <v>2015</v>
      </c>
    </row>
    <row r="3330" spans="1:22" ht="60" x14ac:dyDescent="0.25">
      <c r="A3330">
        <v>2678</v>
      </c>
      <c r="B3330" s="3" t="s">
        <v>2678</v>
      </c>
      <c r="C3330" s="3" t="s">
        <v>6788</v>
      </c>
      <c r="D3330" s="6">
        <v>8000000</v>
      </c>
      <c r="E3330" s="8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>
        <f t="shared" ref="O3330:O3393" si="312">ROUND(E3330/D3330*100,0)</f>
        <v>0</v>
      </c>
      <c r="P3330">
        <f t="shared" si="307"/>
        <v>550</v>
      </c>
      <c r="Q3330" t="s">
        <v>8308</v>
      </c>
      <c r="R3330" t="s">
        <v>8335</v>
      </c>
      <c r="S3330" s="14">
        <f t="shared" si="308"/>
        <v>42241.798206018517</v>
      </c>
      <c r="T3330" s="14">
        <f t="shared" si="309"/>
        <v>42271.798206018517</v>
      </c>
      <c r="U3330">
        <f t="shared" si="310"/>
        <v>30</v>
      </c>
      <c r="V3330">
        <f t="shared" si="311"/>
        <v>2015</v>
      </c>
    </row>
    <row r="3331" spans="1:22" ht="60" x14ac:dyDescent="0.25">
      <c r="A3331">
        <v>663</v>
      </c>
      <c r="B3331" s="3" t="s">
        <v>664</v>
      </c>
      <c r="C3331" s="3" t="s">
        <v>4773</v>
      </c>
      <c r="D3331" s="6">
        <v>200000</v>
      </c>
      <c r="E3331" s="8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>
        <f t="shared" si="312"/>
        <v>0</v>
      </c>
      <c r="P3331">
        <f t="shared" ref="P3331:P3394" si="313">IFERROR(ROUND(E3331/L3331,2),0)</f>
        <v>100</v>
      </c>
      <c r="Q3331" t="s">
        <v>8308</v>
      </c>
      <c r="R3331" t="s">
        <v>8314</v>
      </c>
      <c r="S3331" s="14">
        <f t="shared" ref="S3331:S3394" si="314">+(((J3331/60)/60)/24)+DATE(1970,1,1)</f>
        <v>42173.843240740738</v>
      </c>
      <c r="T3331" s="14">
        <f t="shared" ref="T3331:T3394" si="315">+(((I3331/60)/60)/24)+DATE(1970,1,1)</f>
        <v>42203.843240740738</v>
      </c>
      <c r="U3331">
        <f t="shared" ref="U3331:U3394" si="316">CEILING(T3331-S3331,1)</f>
        <v>30</v>
      </c>
      <c r="V3331">
        <f t="shared" ref="V3331:V3394" si="317">YEAR(S3331)</f>
        <v>2015</v>
      </c>
    </row>
    <row r="3332" spans="1:22" ht="45" x14ac:dyDescent="0.25">
      <c r="A3332">
        <v>3073</v>
      </c>
      <c r="B3332" s="3" t="s">
        <v>3073</v>
      </c>
      <c r="C3332" s="3" t="s">
        <v>7183</v>
      </c>
      <c r="D3332" s="6">
        <v>2800000</v>
      </c>
      <c r="E3332" s="8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>
        <f t="shared" si="312"/>
        <v>0</v>
      </c>
      <c r="P3332">
        <f t="shared" si="313"/>
        <v>92.14</v>
      </c>
      <c r="Q3332" t="s">
        <v>8315</v>
      </c>
      <c r="R3332" t="s">
        <v>8328</v>
      </c>
      <c r="S3332" s="14">
        <f t="shared" si="314"/>
        <v>42111.684027777781</v>
      </c>
      <c r="T3332" s="14">
        <f t="shared" si="315"/>
        <v>42169.804861111115</v>
      </c>
      <c r="U3332">
        <f t="shared" si="316"/>
        <v>59</v>
      </c>
      <c r="V3332">
        <f t="shared" si="317"/>
        <v>2015</v>
      </c>
    </row>
    <row r="3333" spans="1:22" ht="45" x14ac:dyDescent="0.25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>
        <f t="shared" si="312"/>
        <v>0</v>
      </c>
      <c r="P3333">
        <f t="shared" si="313"/>
        <v>201.67</v>
      </c>
      <c r="Q3333" t="s">
        <v>8315</v>
      </c>
      <c r="R3333" t="s">
        <v>8328</v>
      </c>
      <c r="S3333" s="14">
        <f t="shared" si="314"/>
        <v>42255.791909722218</v>
      </c>
      <c r="T3333" s="14">
        <f t="shared" si="315"/>
        <v>42285.791909722218</v>
      </c>
      <c r="U3333">
        <f t="shared" si="316"/>
        <v>30</v>
      </c>
      <c r="V3333">
        <f t="shared" si="317"/>
        <v>2015</v>
      </c>
    </row>
    <row r="3334" spans="1:22" ht="60" x14ac:dyDescent="0.25">
      <c r="A3334">
        <v>694</v>
      </c>
      <c r="B3334" s="3" t="s">
        <v>695</v>
      </c>
      <c r="C3334" s="3" t="s">
        <v>4804</v>
      </c>
      <c r="D3334" s="6">
        <v>150000</v>
      </c>
      <c r="E3334" s="8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>
        <f t="shared" si="312"/>
        <v>0</v>
      </c>
      <c r="P3334">
        <f t="shared" si="313"/>
        <v>84.29</v>
      </c>
      <c r="Q3334" t="s">
        <v>8308</v>
      </c>
      <c r="R3334" t="s">
        <v>8314</v>
      </c>
      <c r="S3334" s="14">
        <f t="shared" si="314"/>
        <v>42737.663877314815</v>
      </c>
      <c r="T3334" s="14">
        <f t="shared" si="315"/>
        <v>42767.663877314815</v>
      </c>
      <c r="U3334">
        <f t="shared" si="316"/>
        <v>30</v>
      </c>
      <c r="V3334">
        <f t="shared" si="317"/>
        <v>2017</v>
      </c>
    </row>
    <row r="3335" spans="1:22" ht="60" x14ac:dyDescent="0.25">
      <c r="A3335">
        <v>2140</v>
      </c>
      <c r="B3335" s="3" t="s">
        <v>2141</v>
      </c>
      <c r="C3335" s="3" t="s">
        <v>6250</v>
      </c>
      <c r="D3335" s="6">
        <v>500000</v>
      </c>
      <c r="E3335" s="8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>
        <f t="shared" si="312"/>
        <v>0</v>
      </c>
      <c r="P3335">
        <f t="shared" si="313"/>
        <v>50.91</v>
      </c>
      <c r="Q3335" t="s">
        <v>8310</v>
      </c>
      <c r="R3335" t="s">
        <v>8346</v>
      </c>
      <c r="S3335" s="14">
        <f t="shared" si="314"/>
        <v>41255.833611111113</v>
      </c>
      <c r="T3335" s="14">
        <f t="shared" si="315"/>
        <v>41285.833611111113</v>
      </c>
      <c r="U3335">
        <f t="shared" si="316"/>
        <v>30</v>
      </c>
      <c r="V3335">
        <f t="shared" si="317"/>
        <v>2012</v>
      </c>
    </row>
    <row r="3336" spans="1:22" ht="45" x14ac:dyDescent="0.25">
      <c r="A3336">
        <v>992</v>
      </c>
      <c r="B3336" s="3" t="s">
        <v>993</v>
      </c>
      <c r="C3336" s="3" t="s">
        <v>5102</v>
      </c>
      <c r="D3336" s="6">
        <v>100000</v>
      </c>
      <c r="E3336" s="8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>
        <f t="shared" si="312"/>
        <v>0</v>
      </c>
      <c r="P3336">
        <f t="shared" si="313"/>
        <v>116.75</v>
      </c>
      <c r="Q3336" t="s">
        <v>8308</v>
      </c>
      <c r="R3336" t="s">
        <v>8314</v>
      </c>
      <c r="S3336" s="14">
        <f t="shared" si="314"/>
        <v>42437.924988425926</v>
      </c>
      <c r="T3336" s="14">
        <f t="shared" si="315"/>
        <v>42497.883321759262</v>
      </c>
      <c r="U3336">
        <f t="shared" si="316"/>
        <v>60</v>
      </c>
      <c r="V3336">
        <f t="shared" si="317"/>
        <v>2016</v>
      </c>
    </row>
    <row r="3337" spans="1:22" ht="60" x14ac:dyDescent="0.25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>
        <f t="shared" si="312"/>
        <v>0</v>
      </c>
      <c r="P3337">
        <f t="shared" si="313"/>
        <v>53.25</v>
      </c>
      <c r="Q3337" t="s">
        <v>8308</v>
      </c>
      <c r="R3337" t="s">
        <v>8355</v>
      </c>
      <c r="S3337" s="14">
        <f t="shared" si="314"/>
        <v>42083.069884259254</v>
      </c>
      <c r="T3337" s="14">
        <f t="shared" si="315"/>
        <v>42128.069884259254</v>
      </c>
      <c r="U3337">
        <f t="shared" si="316"/>
        <v>45</v>
      </c>
      <c r="V3337">
        <f t="shared" si="317"/>
        <v>2015</v>
      </c>
    </row>
    <row r="3338" spans="1:22" ht="60" x14ac:dyDescent="0.25">
      <c r="A3338">
        <v>1124</v>
      </c>
      <c r="B3338" s="3" t="s">
        <v>1125</v>
      </c>
      <c r="C3338" s="3" t="s">
        <v>5234</v>
      </c>
      <c r="D3338" s="6">
        <v>90000</v>
      </c>
      <c r="E3338" s="8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>
        <f t="shared" si="312"/>
        <v>0</v>
      </c>
      <c r="P3338">
        <f t="shared" si="313"/>
        <v>60.71</v>
      </c>
      <c r="Q3338" t="s">
        <v>8310</v>
      </c>
      <c r="R3338" t="s">
        <v>8342</v>
      </c>
      <c r="S3338" s="14">
        <f t="shared" si="314"/>
        <v>42094.667256944449</v>
      </c>
      <c r="T3338" s="14">
        <f t="shared" si="315"/>
        <v>42124.667256944449</v>
      </c>
      <c r="U3338">
        <f t="shared" si="316"/>
        <v>30</v>
      </c>
      <c r="V3338">
        <f t="shared" si="317"/>
        <v>2015</v>
      </c>
    </row>
    <row r="3339" spans="1:22" ht="60" x14ac:dyDescent="0.25">
      <c r="A3339">
        <v>3080</v>
      </c>
      <c r="B3339" s="3" t="s">
        <v>3080</v>
      </c>
      <c r="C3339" s="3" t="s">
        <v>7190</v>
      </c>
      <c r="D3339" s="6">
        <v>2000000</v>
      </c>
      <c r="E3339" s="8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>
        <f t="shared" si="312"/>
        <v>0</v>
      </c>
      <c r="P3339">
        <f t="shared" si="313"/>
        <v>53.71</v>
      </c>
      <c r="Q3339" t="s">
        <v>8315</v>
      </c>
      <c r="R3339" t="s">
        <v>8328</v>
      </c>
      <c r="S3339" s="14">
        <f t="shared" si="314"/>
        <v>41940.028287037036</v>
      </c>
      <c r="T3339" s="14">
        <f t="shared" si="315"/>
        <v>42000.0699537037</v>
      </c>
      <c r="U3339">
        <f t="shared" si="316"/>
        <v>61</v>
      </c>
      <c r="V3339">
        <f t="shared" si="317"/>
        <v>2014</v>
      </c>
    </row>
    <row r="3340" spans="1:22" ht="60" x14ac:dyDescent="0.25">
      <c r="A3340">
        <v>629</v>
      </c>
      <c r="B3340" s="3" t="s">
        <v>630</v>
      </c>
      <c r="C3340" s="3" t="s">
        <v>4739</v>
      </c>
      <c r="D3340" s="6">
        <v>200000</v>
      </c>
      <c r="E3340" s="8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>
        <f t="shared" si="312"/>
        <v>0</v>
      </c>
      <c r="P3340">
        <f t="shared" si="313"/>
        <v>116.67</v>
      </c>
      <c r="Q3340" t="s">
        <v>8308</v>
      </c>
      <c r="R3340" t="s">
        <v>8355</v>
      </c>
      <c r="S3340" s="14">
        <f t="shared" si="314"/>
        <v>42474.637824074074</v>
      </c>
      <c r="T3340" s="14">
        <f t="shared" si="315"/>
        <v>42504.637824074074</v>
      </c>
      <c r="U3340">
        <f t="shared" si="316"/>
        <v>30</v>
      </c>
      <c r="V3340">
        <f t="shared" si="317"/>
        <v>2016</v>
      </c>
    </row>
    <row r="3341" spans="1:22" ht="60" x14ac:dyDescent="0.25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>
        <f t="shared" si="312"/>
        <v>0</v>
      </c>
      <c r="P3341">
        <f t="shared" si="313"/>
        <v>38.44</v>
      </c>
      <c r="Q3341" t="s">
        <v>8308</v>
      </c>
      <c r="R3341" t="s">
        <v>8355</v>
      </c>
      <c r="S3341" s="14">
        <f t="shared" si="314"/>
        <v>41963.050127314811</v>
      </c>
      <c r="T3341" s="14">
        <f t="shared" si="315"/>
        <v>42022.05</v>
      </c>
      <c r="U3341">
        <f t="shared" si="316"/>
        <v>59</v>
      </c>
      <c r="V3341">
        <f t="shared" si="317"/>
        <v>2014</v>
      </c>
    </row>
    <row r="3342" spans="1:22" ht="60" x14ac:dyDescent="0.25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>
        <f t="shared" si="312"/>
        <v>0</v>
      </c>
      <c r="P3342">
        <f t="shared" si="313"/>
        <v>69</v>
      </c>
      <c r="Q3342" t="s">
        <v>8318</v>
      </c>
      <c r="R3342" t="s">
        <v>8347</v>
      </c>
      <c r="S3342" s="14">
        <f t="shared" si="314"/>
        <v>42556.690706018519</v>
      </c>
      <c r="T3342" s="14">
        <f t="shared" si="315"/>
        <v>42616.690706018519</v>
      </c>
      <c r="U3342">
        <f t="shared" si="316"/>
        <v>60</v>
      </c>
      <c r="V3342">
        <f t="shared" si="317"/>
        <v>2016</v>
      </c>
    </row>
    <row r="3343" spans="1:22" ht="45" x14ac:dyDescent="0.25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>
        <f t="shared" si="312"/>
        <v>0</v>
      </c>
      <c r="P3343">
        <f t="shared" si="313"/>
        <v>55.83</v>
      </c>
      <c r="Q3343" t="s">
        <v>8315</v>
      </c>
      <c r="R3343" t="s">
        <v>8328</v>
      </c>
      <c r="S3343" s="14">
        <f t="shared" si="314"/>
        <v>42245.274699074071</v>
      </c>
      <c r="T3343" s="14">
        <f t="shared" si="315"/>
        <v>42275.274699074071</v>
      </c>
      <c r="U3343">
        <f t="shared" si="316"/>
        <v>30</v>
      </c>
      <c r="V3343">
        <f t="shared" si="317"/>
        <v>2015</v>
      </c>
    </row>
    <row r="3344" spans="1:22" ht="45" x14ac:dyDescent="0.25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>
        <f t="shared" si="312"/>
        <v>0</v>
      </c>
      <c r="P3344">
        <f t="shared" si="313"/>
        <v>103.33</v>
      </c>
      <c r="Q3344" t="s">
        <v>8310</v>
      </c>
      <c r="R3344" t="s">
        <v>8346</v>
      </c>
      <c r="S3344" s="14">
        <f t="shared" si="314"/>
        <v>42712.300567129627</v>
      </c>
      <c r="T3344" s="14">
        <f t="shared" si="315"/>
        <v>42742.300567129627</v>
      </c>
      <c r="U3344">
        <f t="shared" si="316"/>
        <v>30</v>
      </c>
      <c r="V3344">
        <f t="shared" si="317"/>
        <v>2016</v>
      </c>
    </row>
    <row r="3345" spans="1:22" ht="30" x14ac:dyDescent="0.25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>
        <f t="shared" si="312"/>
        <v>0</v>
      </c>
      <c r="P3345">
        <f t="shared" si="313"/>
        <v>76.25</v>
      </c>
      <c r="Q3345" t="s">
        <v>8308</v>
      </c>
      <c r="R3345" t="s">
        <v>8314</v>
      </c>
      <c r="S3345" s="14">
        <f t="shared" si="314"/>
        <v>41857.854189814818</v>
      </c>
      <c r="T3345" s="14">
        <f t="shared" si="315"/>
        <v>41887.854189814818</v>
      </c>
      <c r="U3345">
        <f t="shared" si="316"/>
        <v>30</v>
      </c>
      <c r="V3345">
        <f t="shared" si="317"/>
        <v>2014</v>
      </c>
    </row>
    <row r="3346" spans="1:22" ht="45" x14ac:dyDescent="0.25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>
        <f t="shared" si="312"/>
        <v>0</v>
      </c>
      <c r="P3346">
        <f t="shared" si="313"/>
        <v>40</v>
      </c>
      <c r="Q3346" t="s">
        <v>8323</v>
      </c>
      <c r="R3346" t="s">
        <v>8341</v>
      </c>
      <c r="S3346" s="14">
        <f t="shared" si="314"/>
        <v>41780.050092592595</v>
      </c>
      <c r="T3346" s="14">
        <f t="shared" si="315"/>
        <v>41808.842361111114</v>
      </c>
      <c r="U3346">
        <f t="shared" si="316"/>
        <v>29</v>
      </c>
      <c r="V3346">
        <f t="shared" si="317"/>
        <v>2014</v>
      </c>
    </row>
    <row r="3347" spans="1:22" ht="45" x14ac:dyDescent="0.25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>
        <f t="shared" si="312"/>
        <v>0</v>
      </c>
      <c r="P3347">
        <f t="shared" si="313"/>
        <v>23.08</v>
      </c>
      <c r="Q3347" t="s">
        <v>8326</v>
      </c>
      <c r="R3347" t="s">
        <v>8354</v>
      </c>
      <c r="S3347" s="14">
        <f t="shared" si="314"/>
        <v>41837.829895833333</v>
      </c>
      <c r="T3347" s="14">
        <f t="shared" si="315"/>
        <v>41897.829895833333</v>
      </c>
      <c r="U3347">
        <f t="shared" si="316"/>
        <v>60</v>
      </c>
      <c r="V3347">
        <f t="shared" si="317"/>
        <v>2014</v>
      </c>
    </row>
    <row r="3348" spans="1:22" ht="60" x14ac:dyDescent="0.25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>
        <f t="shared" si="312"/>
        <v>0</v>
      </c>
      <c r="P3348">
        <f t="shared" si="313"/>
        <v>54</v>
      </c>
      <c r="Q3348" t="s">
        <v>8308</v>
      </c>
      <c r="R3348" t="s">
        <v>8355</v>
      </c>
      <c r="S3348" s="14">
        <f t="shared" si="314"/>
        <v>42360.932152777779</v>
      </c>
      <c r="T3348" s="14">
        <f t="shared" si="315"/>
        <v>42420.932152777779</v>
      </c>
      <c r="U3348">
        <f t="shared" si="316"/>
        <v>60</v>
      </c>
      <c r="V3348">
        <f t="shared" si="317"/>
        <v>2015</v>
      </c>
    </row>
    <row r="3349" spans="1:22" ht="60" x14ac:dyDescent="0.25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>
        <f t="shared" si="312"/>
        <v>0</v>
      </c>
      <c r="P3349">
        <f t="shared" si="313"/>
        <v>64.75</v>
      </c>
      <c r="Q3349" t="s">
        <v>8308</v>
      </c>
      <c r="R3349" t="s">
        <v>8355</v>
      </c>
      <c r="S3349" s="14">
        <f t="shared" si="314"/>
        <v>42138.692627314813</v>
      </c>
      <c r="T3349" s="14">
        <f t="shared" si="315"/>
        <v>42168.692627314813</v>
      </c>
      <c r="U3349">
        <f t="shared" si="316"/>
        <v>30</v>
      </c>
      <c r="V3349">
        <f t="shared" si="317"/>
        <v>2015</v>
      </c>
    </row>
    <row r="3350" spans="1:22" ht="45" x14ac:dyDescent="0.25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>
        <f t="shared" si="312"/>
        <v>0</v>
      </c>
      <c r="P3350">
        <f t="shared" si="313"/>
        <v>250</v>
      </c>
      <c r="Q3350" t="s">
        <v>8318</v>
      </c>
      <c r="R3350" t="s">
        <v>8345</v>
      </c>
      <c r="S3350" s="14">
        <f t="shared" si="314"/>
        <v>41466.552314814813</v>
      </c>
      <c r="T3350" s="14">
        <f t="shared" si="315"/>
        <v>41496.552314814813</v>
      </c>
      <c r="U3350">
        <f t="shared" si="316"/>
        <v>30</v>
      </c>
      <c r="V3350">
        <f t="shared" si="317"/>
        <v>2013</v>
      </c>
    </row>
    <row r="3351" spans="1:22" ht="60" x14ac:dyDescent="0.25">
      <c r="A3351">
        <v>1008</v>
      </c>
      <c r="B3351" s="3" t="s">
        <v>1009</v>
      </c>
      <c r="C3351" s="3" t="s">
        <v>5118</v>
      </c>
      <c r="D3351" s="6">
        <v>93500</v>
      </c>
      <c r="E3351" s="8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>
        <f t="shared" si="312"/>
        <v>0</v>
      </c>
      <c r="P3351">
        <f t="shared" si="313"/>
        <v>250</v>
      </c>
      <c r="Q3351" t="s">
        <v>8308</v>
      </c>
      <c r="R3351" t="s">
        <v>8314</v>
      </c>
      <c r="S3351" s="14">
        <f t="shared" si="314"/>
        <v>42702.809201388889</v>
      </c>
      <c r="T3351" s="14">
        <f t="shared" si="315"/>
        <v>42732.809201388889</v>
      </c>
      <c r="U3351">
        <f t="shared" si="316"/>
        <v>30</v>
      </c>
      <c r="V3351">
        <f t="shared" si="317"/>
        <v>2016</v>
      </c>
    </row>
    <row r="3352" spans="1:22" ht="60" x14ac:dyDescent="0.25">
      <c r="A3352">
        <v>1040</v>
      </c>
      <c r="B3352" s="3" t="s">
        <v>1041</v>
      </c>
      <c r="C3352" s="3" t="s">
        <v>5150</v>
      </c>
      <c r="D3352" s="6">
        <v>85000</v>
      </c>
      <c r="E3352" s="8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>
        <f t="shared" si="312"/>
        <v>0</v>
      </c>
      <c r="P3352">
        <f t="shared" si="313"/>
        <v>250</v>
      </c>
      <c r="Q3352" t="s">
        <v>8339</v>
      </c>
      <c r="R3352" t="s">
        <v>8340</v>
      </c>
      <c r="S3352" s="14">
        <f t="shared" si="314"/>
        <v>42579.708437499998</v>
      </c>
      <c r="T3352" s="14">
        <f t="shared" si="315"/>
        <v>42609.708437499998</v>
      </c>
      <c r="U3352">
        <f t="shared" si="316"/>
        <v>30</v>
      </c>
      <c r="V3352">
        <f t="shared" si="317"/>
        <v>2016</v>
      </c>
    </row>
    <row r="3353" spans="1:22" ht="45" x14ac:dyDescent="0.25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>
        <f t="shared" si="312"/>
        <v>0</v>
      </c>
      <c r="P3353">
        <f t="shared" si="313"/>
        <v>62.5</v>
      </c>
      <c r="Q3353" t="s">
        <v>8326</v>
      </c>
      <c r="R3353" t="s">
        <v>8354</v>
      </c>
      <c r="S3353" s="14">
        <f t="shared" si="314"/>
        <v>42449.341678240744</v>
      </c>
      <c r="T3353" s="14">
        <f t="shared" si="315"/>
        <v>42509.341678240744</v>
      </c>
      <c r="U3353">
        <f t="shared" si="316"/>
        <v>60</v>
      </c>
      <c r="V3353">
        <f t="shared" si="317"/>
        <v>2016</v>
      </c>
    </row>
    <row r="3354" spans="1:22" ht="60" x14ac:dyDescent="0.25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>
        <f t="shared" si="312"/>
        <v>0</v>
      </c>
      <c r="P3354">
        <f t="shared" si="313"/>
        <v>45.2</v>
      </c>
      <c r="Q3354" t="s">
        <v>8308</v>
      </c>
      <c r="R3354" t="s">
        <v>8314</v>
      </c>
      <c r="S3354" s="14">
        <f t="shared" si="314"/>
        <v>42111.709027777775</v>
      </c>
      <c r="T3354" s="14">
        <f t="shared" si="315"/>
        <v>42156.709027777775</v>
      </c>
      <c r="U3354">
        <f t="shared" si="316"/>
        <v>45</v>
      </c>
      <c r="V3354">
        <f t="shared" si="317"/>
        <v>2015</v>
      </c>
    </row>
    <row r="3355" spans="1:22" ht="60" x14ac:dyDescent="0.25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>
        <f t="shared" si="312"/>
        <v>0</v>
      </c>
      <c r="P3355">
        <f t="shared" si="313"/>
        <v>55</v>
      </c>
      <c r="Q3355" t="s">
        <v>8308</v>
      </c>
      <c r="R3355" t="s">
        <v>8314</v>
      </c>
      <c r="S3355" s="14">
        <f t="shared" si="314"/>
        <v>42561.829421296294</v>
      </c>
      <c r="T3355" s="14">
        <f t="shared" si="315"/>
        <v>42618.124305555553</v>
      </c>
      <c r="U3355">
        <f t="shared" si="316"/>
        <v>57</v>
      </c>
      <c r="V3355">
        <f t="shared" si="317"/>
        <v>2016</v>
      </c>
    </row>
    <row r="3356" spans="1:22" ht="45" x14ac:dyDescent="0.25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>
        <f t="shared" si="312"/>
        <v>0</v>
      </c>
      <c r="P3356">
        <f t="shared" si="313"/>
        <v>71.67</v>
      </c>
      <c r="Q3356" t="s">
        <v>8318</v>
      </c>
      <c r="R3356" t="s">
        <v>8345</v>
      </c>
      <c r="S3356" s="14">
        <f t="shared" si="314"/>
        <v>40882.481666666667</v>
      </c>
      <c r="T3356" s="14">
        <f t="shared" si="315"/>
        <v>40913.481249999997</v>
      </c>
      <c r="U3356">
        <f t="shared" si="316"/>
        <v>31</v>
      </c>
      <c r="V3356">
        <f t="shared" si="317"/>
        <v>2011</v>
      </c>
    </row>
    <row r="3357" spans="1:22" ht="60" x14ac:dyDescent="0.25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>
        <f t="shared" si="312"/>
        <v>0</v>
      </c>
      <c r="P3357">
        <f t="shared" si="313"/>
        <v>68.33</v>
      </c>
      <c r="Q3357" t="s">
        <v>8308</v>
      </c>
      <c r="R3357" t="s">
        <v>8314</v>
      </c>
      <c r="S3357" s="14">
        <f t="shared" si="314"/>
        <v>41838.840474537035</v>
      </c>
      <c r="T3357" s="14">
        <f t="shared" si="315"/>
        <v>41883.840474537035</v>
      </c>
      <c r="U3357">
        <f t="shared" si="316"/>
        <v>45</v>
      </c>
      <c r="V3357">
        <f t="shared" si="317"/>
        <v>2014</v>
      </c>
    </row>
    <row r="3358" spans="1:22" ht="60" x14ac:dyDescent="0.25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>
        <f t="shared" si="312"/>
        <v>0</v>
      </c>
      <c r="P3358">
        <f t="shared" si="313"/>
        <v>100</v>
      </c>
      <c r="Q3358" t="s">
        <v>8321</v>
      </c>
      <c r="R3358" t="s">
        <v>8356</v>
      </c>
      <c r="S3358" s="14">
        <f t="shared" si="314"/>
        <v>42013.915613425925</v>
      </c>
      <c r="T3358" s="14">
        <f t="shared" si="315"/>
        <v>42043.915613425925</v>
      </c>
      <c r="U3358">
        <f t="shared" si="316"/>
        <v>30</v>
      </c>
      <c r="V3358">
        <f t="shared" si="317"/>
        <v>2015</v>
      </c>
    </row>
    <row r="3359" spans="1:22" ht="60" x14ac:dyDescent="0.25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>
        <f t="shared" si="312"/>
        <v>0</v>
      </c>
      <c r="P3359">
        <f t="shared" si="313"/>
        <v>23.25</v>
      </c>
      <c r="Q3359" t="s">
        <v>8310</v>
      </c>
      <c r="R3359" t="s">
        <v>8342</v>
      </c>
      <c r="S3359" s="14">
        <f t="shared" si="314"/>
        <v>42325.19358796296</v>
      </c>
      <c r="T3359" s="14">
        <f t="shared" si="315"/>
        <v>42355.19358796296</v>
      </c>
      <c r="U3359">
        <f t="shared" si="316"/>
        <v>30</v>
      </c>
      <c r="V3359">
        <f t="shared" si="317"/>
        <v>2015</v>
      </c>
    </row>
    <row r="3360" spans="1:22" ht="45" x14ac:dyDescent="0.25">
      <c r="A3360">
        <v>2884</v>
      </c>
      <c r="B3360" s="3" t="s">
        <v>2884</v>
      </c>
      <c r="C3360" s="3" t="s">
        <v>6994</v>
      </c>
      <c r="D3360" s="6">
        <v>45000</v>
      </c>
      <c r="E3360" s="8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>
        <f t="shared" si="312"/>
        <v>0</v>
      </c>
      <c r="P3360">
        <f t="shared" si="313"/>
        <v>46.25</v>
      </c>
      <c r="Q3360" t="s">
        <v>8315</v>
      </c>
      <c r="R3360" t="s">
        <v>8316</v>
      </c>
      <c r="S3360" s="14">
        <f t="shared" si="314"/>
        <v>41948.727256944447</v>
      </c>
      <c r="T3360" s="14">
        <f t="shared" si="315"/>
        <v>41978.727256944447</v>
      </c>
      <c r="U3360">
        <f t="shared" si="316"/>
        <v>30</v>
      </c>
      <c r="V3360">
        <f t="shared" si="317"/>
        <v>2014</v>
      </c>
    </row>
    <row r="3361" spans="1:22" ht="45" x14ac:dyDescent="0.25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>
        <f t="shared" si="312"/>
        <v>0</v>
      </c>
      <c r="P3361">
        <f t="shared" si="313"/>
        <v>17.850000000000001</v>
      </c>
      <c r="Q3361" t="s">
        <v>8310</v>
      </c>
      <c r="R3361" t="s">
        <v>8346</v>
      </c>
      <c r="S3361" s="14">
        <f t="shared" si="314"/>
        <v>41009.847314814811</v>
      </c>
      <c r="T3361" s="14">
        <f t="shared" si="315"/>
        <v>41069.847314814811</v>
      </c>
      <c r="U3361">
        <f t="shared" si="316"/>
        <v>60</v>
      </c>
      <c r="V3361">
        <f t="shared" si="317"/>
        <v>2012</v>
      </c>
    </row>
    <row r="3362" spans="1:22" ht="60" x14ac:dyDescent="0.25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>
        <f t="shared" si="312"/>
        <v>0</v>
      </c>
      <c r="P3362">
        <f t="shared" si="313"/>
        <v>87.5</v>
      </c>
      <c r="Q3362" t="s">
        <v>8315</v>
      </c>
      <c r="R3362" t="s">
        <v>8328</v>
      </c>
      <c r="S3362" s="14">
        <f t="shared" si="314"/>
        <v>42263.691574074073</v>
      </c>
      <c r="T3362" s="14">
        <f t="shared" si="315"/>
        <v>42293.691574074073</v>
      </c>
      <c r="U3362">
        <f t="shared" si="316"/>
        <v>30</v>
      </c>
      <c r="V3362">
        <f t="shared" si="317"/>
        <v>2015</v>
      </c>
    </row>
    <row r="3363" spans="1:22" ht="45" x14ac:dyDescent="0.25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>
        <f t="shared" si="312"/>
        <v>0</v>
      </c>
      <c r="P3363">
        <f t="shared" si="313"/>
        <v>42.5</v>
      </c>
      <c r="Q3363" t="s">
        <v>8312</v>
      </c>
      <c r="R3363" t="s">
        <v>8344</v>
      </c>
      <c r="S3363" s="14">
        <f t="shared" si="314"/>
        <v>41559.5549537037</v>
      </c>
      <c r="T3363" s="14">
        <f t="shared" si="315"/>
        <v>41589.596620370372</v>
      </c>
      <c r="U3363">
        <f t="shared" si="316"/>
        <v>31</v>
      </c>
      <c r="V3363">
        <f t="shared" si="317"/>
        <v>2013</v>
      </c>
    </row>
    <row r="3364" spans="1:22" ht="45" x14ac:dyDescent="0.25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>
        <f t="shared" si="312"/>
        <v>0</v>
      </c>
      <c r="P3364">
        <f t="shared" si="313"/>
        <v>39</v>
      </c>
      <c r="Q3364" t="s">
        <v>8308</v>
      </c>
      <c r="R3364" t="s">
        <v>8314</v>
      </c>
      <c r="S3364" s="14">
        <f t="shared" si="314"/>
        <v>41990.438043981485</v>
      </c>
      <c r="T3364" s="14">
        <f t="shared" si="315"/>
        <v>42020.438043981485</v>
      </c>
      <c r="U3364">
        <f t="shared" si="316"/>
        <v>30</v>
      </c>
      <c r="V3364">
        <f t="shared" si="317"/>
        <v>2014</v>
      </c>
    </row>
    <row r="3365" spans="1:22" ht="60" x14ac:dyDescent="0.25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>
        <f t="shared" si="312"/>
        <v>0</v>
      </c>
      <c r="P3365">
        <f t="shared" si="313"/>
        <v>25.17</v>
      </c>
      <c r="Q3365" t="s">
        <v>8318</v>
      </c>
      <c r="R3365" t="s">
        <v>8338</v>
      </c>
      <c r="S3365" s="14">
        <f t="shared" si="314"/>
        <v>41904.781990740739</v>
      </c>
      <c r="T3365" s="14">
        <f t="shared" si="315"/>
        <v>41940.916666666664</v>
      </c>
      <c r="U3365">
        <f t="shared" si="316"/>
        <v>37</v>
      </c>
      <c r="V3365">
        <f t="shared" si="317"/>
        <v>2014</v>
      </c>
    </row>
    <row r="3366" spans="1:22" ht="45" x14ac:dyDescent="0.2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312"/>
        <v>0</v>
      </c>
      <c r="P3366">
        <f t="shared" si="313"/>
        <v>50.33</v>
      </c>
      <c r="Q3366" t="s">
        <v>8312</v>
      </c>
      <c r="R3366" t="s">
        <v>8344</v>
      </c>
      <c r="S3366" s="14">
        <f t="shared" si="314"/>
        <v>42342.080289351856</v>
      </c>
      <c r="T3366" s="14">
        <f t="shared" si="315"/>
        <v>42372.080289351856</v>
      </c>
      <c r="U3366">
        <f t="shared" si="316"/>
        <v>30</v>
      </c>
      <c r="V3366">
        <f t="shared" si="317"/>
        <v>2015</v>
      </c>
    </row>
    <row r="3367" spans="1:22" ht="60" x14ac:dyDescent="0.25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312"/>
        <v>0</v>
      </c>
      <c r="P3367">
        <f t="shared" si="313"/>
        <v>13.55</v>
      </c>
      <c r="Q3367" t="s">
        <v>8318</v>
      </c>
      <c r="R3367" t="s">
        <v>8345</v>
      </c>
      <c r="S3367" s="14">
        <f t="shared" si="314"/>
        <v>42272.93949074074</v>
      </c>
      <c r="T3367" s="14">
        <f t="shared" si="315"/>
        <v>42313.981157407412</v>
      </c>
      <c r="U3367">
        <f t="shared" si="316"/>
        <v>42</v>
      </c>
      <c r="V3367">
        <f t="shared" si="317"/>
        <v>2015</v>
      </c>
    </row>
    <row r="3368" spans="1:22" ht="30" x14ac:dyDescent="0.25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312"/>
        <v>0</v>
      </c>
      <c r="P3368">
        <f t="shared" si="313"/>
        <v>142</v>
      </c>
      <c r="Q3368" t="s">
        <v>8308</v>
      </c>
      <c r="R3368" t="s">
        <v>8355</v>
      </c>
      <c r="S3368" s="14">
        <f t="shared" si="314"/>
        <v>42388.798252314817</v>
      </c>
      <c r="T3368" s="14">
        <f t="shared" si="315"/>
        <v>42418.798252314817</v>
      </c>
      <c r="U3368">
        <f t="shared" si="316"/>
        <v>30</v>
      </c>
      <c r="V3368">
        <f t="shared" si="317"/>
        <v>2016</v>
      </c>
    </row>
    <row r="3369" spans="1:22" ht="60" x14ac:dyDescent="0.25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>
        <f t="shared" si="312"/>
        <v>0</v>
      </c>
      <c r="P3369">
        <f t="shared" si="313"/>
        <v>28</v>
      </c>
      <c r="Q3369" t="s">
        <v>8318</v>
      </c>
      <c r="R3369" t="s">
        <v>8338</v>
      </c>
      <c r="S3369" s="14">
        <f t="shared" si="314"/>
        <v>42113.550821759258</v>
      </c>
      <c r="T3369" s="14">
        <f t="shared" si="315"/>
        <v>42173.550821759258</v>
      </c>
      <c r="U3369">
        <f t="shared" si="316"/>
        <v>60</v>
      </c>
      <c r="V3369">
        <f t="shared" si="317"/>
        <v>2015</v>
      </c>
    </row>
    <row r="3370" spans="1:22" ht="45" x14ac:dyDescent="0.25">
      <c r="A3370">
        <v>3909</v>
      </c>
      <c r="B3370" s="3" t="s">
        <v>3906</v>
      </c>
      <c r="C3370" s="3" t="s">
        <v>8017</v>
      </c>
      <c r="D3370" s="6">
        <v>60000</v>
      </c>
      <c r="E3370" s="8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>
        <f t="shared" si="312"/>
        <v>0</v>
      </c>
      <c r="P3370">
        <f t="shared" si="313"/>
        <v>33.75</v>
      </c>
      <c r="Q3370" t="s">
        <v>8315</v>
      </c>
      <c r="R3370" t="s">
        <v>8316</v>
      </c>
      <c r="S3370" s="14">
        <f t="shared" si="314"/>
        <v>41863.359282407408</v>
      </c>
      <c r="T3370" s="14">
        <f t="shared" si="315"/>
        <v>41893.359282407408</v>
      </c>
      <c r="U3370">
        <f t="shared" si="316"/>
        <v>30</v>
      </c>
      <c r="V3370">
        <f t="shared" si="317"/>
        <v>2014</v>
      </c>
    </row>
    <row r="3371" spans="1:22" ht="60" x14ac:dyDescent="0.25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>
        <f t="shared" si="312"/>
        <v>0</v>
      </c>
      <c r="P3371">
        <f t="shared" si="313"/>
        <v>44</v>
      </c>
      <c r="Q3371" t="s">
        <v>8308</v>
      </c>
      <c r="R3371" t="s">
        <v>8335</v>
      </c>
      <c r="S3371" s="14">
        <f t="shared" si="314"/>
        <v>42033.001087962963</v>
      </c>
      <c r="T3371" s="14">
        <f t="shared" si="315"/>
        <v>42063.001087962963</v>
      </c>
      <c r="U3371">
        <f t="shared" si="316"/>
        <v>30</v>
      </c>
      <c r="V3371">
        <f t="shared" si="317"/>
        <v>2015</v>
      </c>
    </row>
    <row r="3372" spans="1:22" ht="45" x14ac:dyDescent="0.25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>
        <f t="shared" si="312"/>
        <v>0</v>
      </c>
      <c r="P3372">
        <f t="shared" si="313"/>
        <v>12.8</v>
      </c>
      <c r="Q3372" t="s">
        <v>8315</v>
      </c>
      <c r="R3372" t="s">
        <v>8328</v>
      </c>
      <c r="S3372" s="14">
        <f t="shared" si="314"/>
        <v>42435.942083333335</v>
      </c>
      <c r="T3372" s="14">
        <f t="shared" si="315"/>
        <v>42495.900416666671</v>
      </c>
      <c r="U3372">
        <f t="shared" si="316"/>
        <v>60</v>
      </c>
      <c r="V3372">
        <f t="shared" si="317"/>
        <v>2016</v>
      </c>
    </row>
    <row r="3373" spans="1:22" ht="45" x14ac:dyDescent="0.25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>
        <f t="shared" si="312"/>
        <v>0</v>
      </c>
      <c r="P3373">
        <f t="shared" si="313"/>
        <v>42</v>
      </c>
      <c r="Q3373" t="s">
        <v>8315</v>
      </c>
      <c r="R3373" t="s">
        <v>8328</v>
      </c>
      <c r="S3373" s="14">
        <f t="shared" si="314"/>
        <v>41981.57230324074</v>
      </c>
      <c r="T3373" s="14">
        <f t="shared" si="315"/>
        <v>42012.570138888885</v>
      </c>
      <c r="U3373">
        <f t="shared" si="316"/>
        <v>31</v>
      </c>
      <c r="V3373">
        <f t="shared" si="317"/>
        <v>2014</v>
      </c>
    </row>
    <row r="3374" spans="1:22" ht="60" x14ac:dyDescent="0.25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>
        <f t="shared" si="312"/>
        <v>0</v>
      </c>
      <c r="P3374">
        <f t="shared" si="313"/>
        <v>31.25</v>
      </c>
      <c r="Q3374" t="s">
        <v>8310</v>
      </c>
      <c r="R3374" t="s">
        <v>8342</v>
      </c>
      <c r="S3374" s="14">
        <f t="shared" si="314"/>
        <v>42736.9066087963</v>
      </c>
      <c r="T3374" s="14">
        <f t="shared" si="315"/>
        <v>42756.9066087963</v>
      </c>
      <c r="U3374">
        <f t="shared" si="316"/>
        <v>20</v>
      </c>
      <c r="V3374">
        <f t="shared" si="317"/>
        <v>2017</v>
      </c>
    </row>
    <row r="3375" spans="1:22" ht="30" x14ac:dyDescent="0.25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>
        <f t="shared" si="312"/>
        <v>0</v>
      </c>
      <c r="P3375">
        <f t="shared" si="313"/>
        <v>41.33</v>
      </c>
      <c r="Q3375" t="s">
        <v>8308</v>
      </c>
      <c r="R3375" t="s">
        <v>8317</v>
      </c>
      <c r="S3375" s="14">
        <f t="shared" si="314"/>
        <v>42341.99700231482</v>
      </c>
      <c r="T3375" s="14">
        <f t="shared" si="315"/>
        <v>42401.99700231482</v>
      </c>
      <c r="U3375">
        <f t="shared" si="316"/>
        <v>60</v>
      </c>
      <c r="V3375">
        <f t="shared" si="317"/>
        <v>2015</v>
      </c>
    </row>
    <row r="3376" spans="1:22" ht="45" x14ac:dyDescent="0.25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>
        <f t="shared" si="312"/>
        <v>0</v>
      </c>
      <c r="P3376">
        <f t="shared" si="313"/>
        <v>20.5</v>
      </c>
      <c r="Q3376" t="s">
        <v>8308</v>
      </c>
      <c r="R3376" t="s">
        <v>8355</v>
      </c>
      <c r="S3376" s="14">
        <f t="shared" si="314"/>
        <v>41927.71980324074</v>
      </c>
      <c r="T3376" s="14">
        <f t="shared" si="315"/>
        <v>41957.761469907404</v>
      </c>
      <c r="U3376">
        <f t="shared" si="316"/>
        <v>31</v>
      </c>
      <c r="V3376">
        <f t="shared" si="317"/>
        <v>2014</v>
      </c>
    </row>
    <row r="3377" spans="1:22" ht="45" x14ac:dyDescent="0.25">
      <c r="A3377">
        <v>2567</v>
      </c>
      <c r="B3377" s="3" t="s">
        <v>2567</v>
      </c>
      <c r="C3377" s="3" t="s">
        <v>6677</v>
      </c>
      <c r="D3377" s="6">
        <v>45000</v>
      </c>
      <c r="E3377" s="8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>
        <f t="shared" si="312"/>
        <v>0</v>
      </c>
      <c r="P3377">
        <f t="shared" si="313"/>
        <v>60</v>
      </c>
      <c r="Q3377" t="s">
        <v>8326</v>
      </c>
      <c r="R3377" t="s">
        <v>8354</v>
      </c>
      <c r="S3377" s="14">
        <f t="shared" si="314"/>
        <v>42087.878912037035</v>
      </c>
      <c r="T3377" s="14">
        <f t="shared" si="315"/>
        <v>42117.878912037035</v>
      </c>
      <c r="U3377">
        <f t="shared" si="316"/>
        <v>30</v>
      </c>
      <c r="V3377">
        <f t="shared" si="317"/>
        <v>2015</v>
      </c>
    </row>
    <row r="3378" spans="1:22" ht="60" x14ac:dyDescent="0.25">
      <c r="A3378">
        <v>3918</v>
      </c>
      <c r="B3378" s="3" t="s">
        <v>3915</v>
      </c>
      <c r="C3378" s="3" t="s">
        <v>8026</v>
      </c>
      <c r="D3378" s="6">
        <v>60000</v>
      </c>
      <c r="E3378" s="8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>
        <f t="shared" si="312"/>
        <v>0</v>
      </c>
      <c r="P3378">
        <f t="shared" si="313"/>
        <v>40</v>
      </c>
      <c r="Q3378" t="s">
        <v>8315</v>
      </c>
      <c r="R3378" t="s">
        <v>8316</v>
      </c>
      <c r="S3378" s="14">
        <f t="shared" si="314"/>
        <v>41843.664618055554</v>
      </c>
      <c r="T3378" s="14">
        <f t="shared" si="315"/>
        <v>41855.666666666664</v>
      </c>
      <c r="U3378">
        <f t="shared" si="316"/>
        <v>13</v>
      </c>
      <c r="V3378">
        <f t="shared" si="317"/>
        <v>2014</v>
      </c>
    </row>
    <row r="3379" spans="1:22" ht="60" x14ac:dyDescent="0.25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>
        <f t="shared" si="312"/>
        <v>0</v>
      </c>
      <c r="P3379">
        <f t="shared" si="313"/>
        <v>19.670000000000002</v>
      </c>
      <c r="Q3379" t="s">
        <v>8310</v>
      </c>
      <c r="R3379" t="s">
        <v>8346</v>
      </c>
      <c r="S3379" s="14">
        <f t="shared" si="314"/>
        <v>42520.847384259265</v>
      </c>
      <c r="T3379" s="14">
        <f t="shared" si="315"/>
        <v>42550.847384259265</v>
      </c>
      <c r="U3379">
        <f t="shared" si="316"/>
        <v>30</v>
      </c>
      <c r="V3379">
        <f t="shared" si="317"/>
        <v>2016</v>
      </c>
    </row>
    <row r="3380" spans="1:22" ht="60" x14ac:dyDescent="0.25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>
        <f t="shared" si="312"/>
        <v>0</v>
      </c>
      <c r="P3380">
        <f t="shared" si="313"/>
        <v>36.67</v>
      </c>
      <c r="Q3380" t="s">
        <v>8315</v>
      </c>
      <c r="R3380" t="s">
        <v>8336</v>
      </c>
      <c r="S3380" s="14">
        <f t="shared" si="314"/>
        <v>42013.424502314811</v>
      </c>
      <c r="T3380" s="14">
        <f t="shared" si="315"/>
        <v>42051.424502314811</v>
      </c>
      <c r="U3380">
        <f t="shared" si="316"/>
        <v>38</v>
      </c>
      <c r="V3380">
        <f t="shared" si="317"/>
        <v>2015</v>
      </c>
    </row>
    <row r="3381" spans="1:22" ht="60" x14ac:dyDescent="0.25">
      <c r="A3381">
        <v>571</v>
      </c>
      <c r="B3381" s="3" t="s">
        <v>572</v>
      </c>
      <c r="C3381" s="3" t="s">
        <v>4681</v>
      </c>
      <c r="D3381" s="6">
        <v>25000</v>
      </c>
      <c r="E3381" s="8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>
        <f t="shared" si="312"/>
        <v>0</v>
      </c>
      <c r="P3381">
        <f t="shared" si="313"/>
        <v>53</v>
      </c>
      <c r="Q3381" t="s">
        <v>8308</v>
      </c>
      <c r="R3381" t="s">
        <v>8355</v>
      </c>
      <c r="S3381" s="14">
        <f t="shared" si="314"/>
        <v>42192.816238425927</v>
      </c>
      <c r="T3381" s="14">
        <f t="shared" si="315"/>
        <v>42212.165972222225</v>
      </c>
      <c r="U3381">
        <f t="shared" si="316"/>
        <v>20</v>
      </c>
      <c r="V3381">
        <f t="shared" si="317"/>
        <v>2015</v>
      </c>
    </row>
    <row r="3382" spans="1:22" ht="60" x14ac:dyDescent="0.25">
      <c r="A3382">
        <v>1322</v>
      </c>
      <c r="B3382" s="3" t="s">
        <v>1323</v>
      </c>
      <c r="C3382" s="3" t="s">
        <v>5432</v>
      </c>
      <c r="D3382" s="6">
        <v>35000</v>
      </c>
      <c r="E3382" s="8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>
        <f t="shared" si="312"/>
        <v>0</v>
      </c>
      <c r="P3382">
        <f t="shared" si="313"/>
        <v>26.5</v>
      </c>
      <c r="Q3382" t="s">
        <v>8308</v>
      </c>
      <c r="R3382" t="s">
        <v>8314</v>
      </c>
      <c r="S3382" s="14">
        <f t="shared" si="314"/>
        <v>42115.656539351854</v>
      </c>
      <c r="T3382" s="14">
        <f t="shared" si="315"/>
        <v>42145.656539351854</v>
      </c>
      <c r="U3382">
        <f t="shared" si="316"/>
        <v>30</v>
      </c>
      <c r="V3382">
        <f t="shared" si="317"/>
        <v>2015</v>
      </c>
    </row>
    <row r="3383" spans="1:22" ht="60" x14ac:dyDescent="0.25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>
        <f t="shared" si="312"/>
        <v>0</v>
      </c>
      <c r="P3383">
        <f t="shared" si="313"/>
        <v>26.25</v>
      </c>
      <c r="Q3383" t="s">
        <v>8308</v>
      </c>
      <c r="R3383" t="s">
        <v>8314</v>
      </c>
      <c r="S3383" s="14">
        <f t="shared" si="314"/>
        <v>42384.680925925932</v>
      </c>
      <c r="T3383" s="14">
        <f t="shared" si="315"/>
        <v>42414.680925925932</v>
      </c>
      <c r="U3383">
        <f t="shared" si="316"/>
        <v>30</v>
      </c>
      <c r="V3383">
        <f t="shared" si="317"/>
        <v>2016</v>
      </c>
    </row>
    <row r="3384" spans="1:22" ht="30" x14ac:dyDescent="0.25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>
        <f t="shared" si="312"/>
        <v>0</v>
      </c>
      <c r="P3384">
        <f t="shared" si="313"/>
        <v>6.18</v>
      </c>
      <c r="Q3384" t="s">
        <v>8321</v>
      </c>
      <c r="R3384" t="s">
        <v>8356</v>
      </c>
      <c r="S3384" s="14">
        <f t="shared" si="314"/>
        <v>41941.680567129632</v>
      </c>
      <c r="T3384" s="14">
        <f t="shared" si="315"/>
        <v>41971.722233796296</v>
      </c>
      <c r="U3384">
        <f t="shared" si="316"/>
        <v>31</v>
      </c>
      <c r="V3384">
        <f t="shared" si="317"/>
        <v>2014</v>
      </c>
    </row>
    <row r="3385" spans="1:22" ht="60" x14ac:dyDescent="0.25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>
        <f t="shared" si="312"/>
        <v>0</v>
      </c>
      <c r="P3385">
        <f t="shared" si="313"/>
        <v>52.5</v>
      </c>
      <c r="Q3385" t="s">
        <v>8315</v>
      </c>
      <c r="R3385" t="s">
        <v>8328</v>
      </c>
      <c r="S3385" s="14">
        <f t="shared" si="314"/>
        <v>42766.956921296296</v>
      </c>
      <c r="T3385" s="14">
        <f t="shared" si="315"/>
        <v>42796.956921296296</v>
      </c>
      <c r="U3385">
        <f t="shared" si="316"/>
        <v>30</v>
      </c>
      <c r="V3385">
        <f t="shared" si="317"/>
        <v>2017</v>
      </c>
    </row>
    <row r="3386" spans="1:22" ht="45" x14ac:dyDescent="0.25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>
        <f t="shared" si="312"/>
        <v>0</v>
      </c>
      <c r="P3386">
        <f t="shared" si="313"/>
        <v>100</v>
      </c>
      <c r="Q3386" t="s">
        <v>8326</v>
      </c>
      <c r="R3386" t="s">
        <v>8354</v>
      </c>
      <c r="S3386" s="14">
        <f t="shared" si="314"/>
        <v>41854.747592592597</v>
      </c>
      <c r="T3386" s="14">
        <f t="shared" si="315"/>
        <v>41914.747592592597</v>
      </c>
      <c r="U3386">
        <f t="shared" si="316"/>
        <v>60</v>
      </c>
      <c r="V3386">
        <f t="shared" si="317"/>
        <v>2014</v>
      </c>
    </row>
    <row r="3387" spans="1:22" ht="45" x14ac:dyDescent="0.25">
      <c r="A3387">
        <v>1170</v>
      </c>
      <c r="B3387" s="3" t="s">
        <v>1171</v>
      </c>
      <c r="C3387" s="3" t="s">
        <v>5280</v>
      </c>
      <c r="D3387" s="6">
        <v>25000</v>
      </c>
      <c r="E3387" s="8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>
        <f t="shared" si="312"/>
        <v>0</v>
      </c>
      <c r="P3387">
        <f t="shared" si="313"/>
        <v>50</v>
      </c>
      <c r="Q3387" t="s">
        <v>8326</v>
      </c>
      <c r="R3387" t="s">
        <v>8354</v>
      </c>
      <c r="S3387" s="14">
        <f t="shared" si="314"/>
        <v>42124.893182870372</v>
      </c>
      <c r="T3387" s="14">
        <f t="shared" si="315"/>
        <v>42154.893182870372</v>
      </c>
      <c r="U3387">
        <f t="shared" si="316"/>
        <v>30</v>
      </c>
      <c r="V3387">
        <f t="shared" si="317"/>
        <v>2015</v>
      </c>
    </row>
    <row r="3388" spans="1:22" ht="60" x14ac:dyDescent="0.25">
      <c r="A3388">
        <v>1342</v>
      </c>
      <c r="B3388" s="3" t="s">
        <v>1343</v>
      </c>
      <c r="C3388" s="3" t="s">
        <v>5452</v>
      </c>
      <c r="D3388" s="6">
        <v>50000</v>
      </c>
      <c r="E3388" s="8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>
        <f t="shared" si="312"/>
        <v>0</v>
      </c>
      <c r="P3388">
        <f t="shared" si="313"/>
        <v>100</v>
      </c>
      <c r="Q3388" t="s">
        <v>8308</v>
      </c>
      <c r="R3388" t="s">
        <v>8314</v>
      </c>
      <c r="S3388" s="14">
        <f t="shared" si="314"/>
        <v>42172.816423611104</v>
      </c>
      <c r="T3388" s="14">
        <f t="shared" si="315"/>
        <v>42202.816423611104</v>
      </c>
      <c r="U3388">
        <f t="shared" si="316"/>
        <v>30</v>
      </c>
      <c r="V3388">
        <f t="shared" si="317"/>
        <v>2015</v>
      </c>
    </row>
    <row r="3389" spans="1:22" ht="60" x14ac:dyDescent="0.25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>
        <f t="shared" si="312"/>
        <v>0</v>
      </c>
      <c r="P3389">
        <f t="shared" si="313"/>
        <v>100</v>
      </c>
      <c r="Q3389" t="s">
        <v>8321</v>
      </c>
      <c r="R3389" t="s">
        <v>8356</v>
      </c>
      <c r="S3389" s="14">
        <f t="shared" si="314"/>
        <v>42340.360312500001</v>
      </c>
      <c r="T3389" s="14">
        <f t="shared" si="315"/>
        <v>42370.360312500001</v>
      </c>
      <c r="U3389">
        <f t="shared" si="316"/>
        <v>30</v>
      </c>
      <c r="V3389">
        <f t="shared" si="317"/>
        <v>2015</v>
      </c>
    </row>
    <row r="3390" spans="1:22" ht="60" x14ac:dyDescent="0.25">
      <c r="A3390">
        <v>2368</v>
      </c>
      <c r="B3390" s="3" t="s">
        <v>2369</v>
      </c>
      <c r="C3390" s="3" t="s">
        <v>6478</v>
      </c>
      <c r="D3390" s="6">
        <v>40000</v>
      </c>
      <c r="E3390" s="8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>
        <f t="shared" si="312"/>
        <v>0</v>
      </c>
      <c r="P3390">
        <f t="shared" si="313"/>
        <v>50</v>
      </c>
      <c r="Q3390" t="s">
        <v>8308</v>
      </c>
      <c r="R3390" t="s">
        <v>8355</v>
      </c>
      <c r="S3390" s="14">
        <f t="shared" si="314"/>
        <v>42063.721817129626</v>
      </c>
      <c r="T3390" s="14">
        <f t="shared" si="315"/>
        <v>42108.680150462969</v>
      </c>
      <c r="U3390">
        <f t="shared" si="316"/>
        <v>45</v>
      </c>
      <c r="V3390">
        <f t="shared" si="317"/>
        <v>2015</v>
      </c>
    </row>
    <row r="3391" spans="1:22" ht="45" x14ac:dyDescent="0.25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>
        <f t="shared" si="312"/>
        <v>0</v>
      </c>
      <c r="P3391">
        <f t="shared" si="313"/>
        <v>22.75</v>
      </c>
      <c r="Q3391" t="s">
        <v>8308</v>
      </c>
      <c r="R3391" t="s">
        <v>8317</v>
      </c>
      <c r="S3391" s="14">
        <f t="shared" si="314"/>
        <v>42551.884189814817</v>
      </c>
      <c r="T3391" s="14">
        <f t="shared" si="315"/>
        <v>42581.884189814817</v>
      </c>
      <c r="U3391">
        <f t="shared" si="316"/>
        <v>30</v>
      </c>
      <c r="V3391">
        <f t="shared" si="317"/>
        <v>2016</v>
      </c>
    </row>
    <row r="3392" spans="1:22" ht="60" x14ac:dyDescent="0.25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>
        <f t="shared" si="312"/>
        <v>0</v>
      </c>
      <c r="P3392">
        <f t="shared" si="313"/>
        <v>90</v>
      </c>
      <c r="Q3392" t="s">
        <v>8308</v>
      </c>
      <c r="R3392" t="s">
        <v>8355</v>
      </c>
      <c r="S3392" s="14">
        <f t="shared" si="314"/>
        <v>42384.306840277779</v>
      </c>
      <c r="T3392" s="14">
        <f t="shared" si="315"/>
        <v>42443.958333333328</v>
      </c>
      <c r="U3392">
        <f t="shared" si="316"/>
        <v>60</v>
      </c>
      <c r="V3392">
        <f t="shared" si="317"/>
        <v>2016</v>
      </c>
    </row>
    <row r="3393" spans="1:22" ht="60" x14ac:dyDescent="0.25">
      <c r="A3393">
        <v>902</v>
      </c>
      <c r="B3393" s="3" t="s">
        <v>903</v>
      </c>
      <c r="C3393" s="3" t="s">
        <v>5012</v>
      </c>
      <c r="D3393" s="6">
        <v>30000</v>
      </c>
      <c r="E3393" s="8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>
        <f t="shared" si="312"/>
        <v>0</v>
      </c>
      <c r="P3393">
        <f t="shared" si="313"/>
        <v>30</v>
      </c>
      <c r="Q3393" t="s">
        <v>8312</v>
      </c>
      <c r="R3393" t="s">
        <v>8344</v>
      </c>
      <c r="S3393" s="14">
        <f t="shared" si="314"/>
        <v>41829.965532407405</v>
      </c>
      <c r="T3393" s="14">
        <f t="shared" si="315"/>
        <v>41881.645833333336</v>
      </c>
      <c r="U3393">
        <f t="shared" si="316"/>
        <v>52</v>
      </c>
      <c r="V3393">
        <f t="shared" si="317"/>
        <v>2014</v>
      </c>
    </row>
    <row r="3394" spans="1:22" ht="30" x14ac:dyDescent="0.25">
      <c r="A3394">
        <v>2763</v>
      </c>
      <c r="B3394" s="3" t="s">
        <v>2763</v>
      </c>
      <c r="C3394" s="3" t="s">
        <v>6873</v>
      </c>
      <c r="D3394" s="6">
        <v>39400</v>
      </c>
      <c r="E3394" s="8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>
        <f t="shared" ref="O3394:O3457" si="318">ROUND(E3394/D3394*100,0)</f>
        <v>0</v>
      </c>
      <c r="P3394">
        <f t="shared" si="313"/>
        <v>30</v>
      </c>
      <c r="Q3394" t="s">
        <v>8321</v>
      </c>
      <c r="R3394" t="s">
        <v>8349</v>
      </c>
      <c r="S3394" s="14">
        <f t="shared" si="314"/>
        <v>41373.579675925925</v>
      </c>
      <c r="T3394" s="14">
        <f t="shared" si="315"/>
        <v>41418.579675925925</v>
      </c>
      <c r="U3394">
        <f t="shared" si="316"/>
        <v>45</v>
      </c>
      <c r="V3394">
        <f t="shared" si="317"/>
        <v>2013</v>
      </c>
    </row>
    <row r="3395" spans="1:22" ht="60" x14ac:dyDescent="0.25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>
        <f t="shared" si="318"/>
        <v>0</v>
      </c>
      <c r="P3395">
        <f t="shared" ref="P3395:P3458" si="319">IFERROR(ROUND(E3395/L3395,2),0)</f>
        <v>17.2</v>
      </c>
      <c r="Q3395" t="s">
        <v>8326</v>
      </c>
      <c r="R3395" t="s">
        <v>8357</v>
      </c>
      <c r="S3395" s="14">
        <f t="shared" ref="S3395:S3458" si="320">+(((J3395/60)/60)/24)+DATE(1970,1,1)</f>
        <v>41858.825439814813</v>
      </c>
      <c r="T3395" s="14">
        <f t="shared" ref="T3395:T3458" si="321">+(((I3395/60)/60)/24)+DATE(1970,1,1)</f>
        <v>41903.825439814813</v>
      </c>
      <c r="U3395">
        <f t="shared" ref="U3395:U3458" si="322">CEILING(T3395-S3395,1)</f>
        <v>45</v>
      </c>
      <c r="V3395">
        <f t="shared" ref="V3395:V3458" si="323">YEAR(S3395)</f>
        <v>2014</v>
      </c>
    </row>
    <row r="3396" spans="1:22" ht="45" x14ac:dyDescent="0.25">
      <c r="A3396">
        <v>1907</v>
      </c>
      <c r="B3396" s="3" t="s">
        <v>1908</v>
      </c>
      <c r="C3396" s="3" t="s">
        <v>6017</v>
      </c>
      <c r="D3396" s="6">
        <v>30000</v>
      </c>
      <c r="E3396" s="8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>
        <f t="shared" si="318"/>
        <v>0</v>
      </c>
      <c r="P3396">
        <f t="shared" si="319"/>
        <v>21.25</v>
      </c>
      <c r="Q3396" t="s">
        <v>8308</v>
      </c>
      <c r="R3396" t="s">
        <v>8348</v>
      </c>
      <c r="S3396" s="14">
        <f t="shared" si="320"/>
        <v>41767.587094907409</v>
      </c>
      <c r="T3396" s="14">
        <f t="shared" si="321"/>
        <v>41782.587094907409</v>
      </c>
      <c r="U3396">
        <f t="shared" si="322"/>
        <v>15</v>
      </c>
      <c r="V3396">
        <f t="shared" si="323"/>
        <v>2014</v>
      </c>
    </row>
    <row r="3397" spans="1:22" ht="30" x14ac:dyDescent="0.25">
      <c r="A3397">
        <v>2130</v>
      </c>
      <c r="B3397" s="3" t="s">
        <v>2131</v>
      </c>
      <c r="C3397" s="3" t="s">
        <v>6240</v>
      </c>
      <c r="D3397" s="6">
        <v>42000</v>
      </c>
      <c r="E3397" s="8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>
        <f t="shared" si="318"/>
        <v>0</v>
      </c>
      <c r="P3397">
        <f t="shared" si="319"/>
        <v>21.25</v>
      </c>
      <c r="Q3397" t="s">
        <v>8310</v>
      </c>
      <c r="R3397" t="s">
        <v>8346</v>
      </c>
      <c r="S3397" s="14">
        <f t="shared" si="320"/>
        <v>41832.086377314816</v>
      </c>
      <c r="T3397" s="14">
        <f t="shared" si="321"/>
        <v>41867.086377314816</v>
      </c>
      <c r="U3397">
        <f t="shared" si="322"/>
        <v>35</v>
      </c>
      <c r="V3397">
        <f t="shared" si="323"/>
        <v>2014</v>
      </c>
    </row>
    <row r="3398" spans="1:22" ht="60" x14ac:dyDescent="0.25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>
        <f t="shared" si="318"/>
        <v>0</v>
      </c>
      <c r="P3398">
        <f t="shared" si="319"/>
        <v>20.5</v>
      </c>
      <c r="Q3398" t="s">
        <v>8308</v>
      </c>
      <c r="R3398" t="s">
        <v>8355</v>
      </c>
      <c r="S3398" s="14">
        <f t="shared" si="320"/>
        <v>41961.18913194444</v>
      </c>
      <c r="T3398" s="14">
        <f t="shared" si="321"/>
        <v>41991.18913194444</v>
      </c>
      <c r="U3398">
        <f t="shared" si="322"/>
        <v>30</v>
      </c>
      <c r="V3398">
        <f t="shared" si="323"/>
        <v>2014</v>
      </c>
    </row>
    <row r="3399" spans="1:22" ht="60" x14ac:dyDescent="0.25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>
        <f t="shared" si="318"/>
        <v>0</v>
      </c>
      <c r="P3399">
        <f t="shared" si="319"/>
        <v>20.25</v>
      </c>
      <c r="Q3399" t="s">
        <v>8318</v>
      </c>
      <c r="R3399" t="s">
        <v>8338</v>
      </c>
      <c r="S3399" s="14">
        <f t="shared" si="320"/>
        <v>42168.559432870374</v>
      </c>
      <c r="T3399" s="14">
        <f t="shared" si="321"/>
        <v>42208.559432870374</v>
      </c>
      <c r="U3399">
        <f t="shared" si="322"/>
        <v>40</v>
      </c>
      <c r="V3399">
        <f t="shared" si="323"/>
        <v>2015</v>
      </c>
    </row>
    <row r="3400" spans="1:22" ht="45" x14ac:dyDescent="0.25">
      <c r="A3400">
        <v>1011</v>
      </c>
      <c r="B3400" s="3" t="s">
        <v>1012</v>
      </c>
      <c r="C3400" s="3" t="s">
        <v>5121</v>
      </c>
      <c r="D3400" s="6">
        <v>20000</v>
      </c>
      <c r="E3400" s="8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>
        <f t="shared" si="318"/>
        <v>0</v>
      </c>
      <c r="P3400">
        <f t="shared" si="319"/>
        <v>75</v>
      </c>
      <c r="Q3400" t="s">
        <v>8308</v>
      </c>
      <c r="R3400" t="s">
        <v>8314</v>
      </c>
      <c r="S3400" s="14">
        <f t="shared" si="320"/>
        <v>41946.898090277777</v>
      </c>
      <c r="T3400" s="14">
        <f t="shared" si="321"/>
        <v>41991.898090277777</v>
      </c>
      <c r="U3400">
        <f t="shared" si="322"/>
        <v>45</v>
      </c>
      <c r="V3400">
        <f t="shared" si="323"/>
        <v>2014</v>
      </c>
    </row>
    <row r="3401" spans="1:22" ht="30" x14ac:dyDescent="0.25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>
        <f t="shared" si="318"/>
        <v>0</v>
      </c>
      <c r="P3401">
        <f t="shared" si="319"/>
        <v>37.5</v>
      </c>
      <c r="Q3401" t="s">
        <v>8326</v>
      </c>
      <c r="R3401" t="s">
        <v>8354</v>
      </c>
      <c r="S3401" s="14">
        <f t="shared" si="320"/>
        <v>42507.71025462963</v>
      </c>
      <c r="T3401" s="14">
        <f t="shared" si="321"/>
        <v>42537.71025462963</v>
      </c>
      <c r="U3401">
        <f t="shared" si="322"/>
        <v>30</v>
      </c>
      <c r="V3401">
        <f t="shared" si="323"/>
        <v>2016</v>
      </c>
    </row>
    <row r="3402" spans="1:22" ht="30" x14ac:dyDescent="0.25">
      <c r="A3402">
        <v>1447</v>
      </c>
      <c r="B3402" s="3" t="s">
        <v>1448</v>
      </c>
      <c r="C3402" s="3" t="s">
        <v>5557</v>
      </c>
      <c r="D3402" s="6">
        <v>500000</v>
      </c>
      <c r="E3402" s="8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>
        <f t="shared" si="318"/>
        <v>0</v>
      </c>
      <c r="P3402">
        <f t="shared" si="319"/>
        <v>25</v>
      </c>
      <c r="Q3402" t="s">
        <v>8321</v>
      </c>
      <c r="R3402" t="s">
        <v>8356</v>
      </c>
      <c r="S3402" s="14">
        <f t="shared" si="320"/>
        <v>42529.730717592596</v>
      </c>
      <c r="T3402" s="14">
        <f t="shared" si="321"/>
        <v>42559.730717592596</v>
      </c>
      <c r="U3402">
        <f t="shared" si="322"/>
        <v>30</v>
      </c>
      <c r="V3402">
        <f t="shared" si="323"/>
        <v>2016</v>
      </c>
    </row>
    <row r="3403" spans="1:22" x14ac:dyDescent="0.25">
      <c r="A3403">
        <v>1718</v>
      </c>
      <c r="B3403" s="3" t="s">
        <v>1719</v>
      </c>
      <c r="C3403" s="3" t="s">
        <v>5828</v>
      </c>
      <c r="D3403" s="6">
        <v>35000</v>
      </c>
      <c r="E3403" s="8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>
        <f t="shared" si="318"/>
        <v>0</v>
      </c>
      <c r="P3403">
        <f t="shared" si="319"/>
        <v>37.5</v>
      </c>
      <c r="Q3403" t="s">
        <v>8312</v>
      </c>
      <c r="R3403" t="s">
        <v>8337</v>
      </c>
      <c r="S3403" s="14">
        <f t="shared" si="320"/>
        <v>42460.610520833332</v>
      </c>
      <c r="T3403" s="14">
        <f t="shared" si="321"/>
        <v>42504.207638888889</v>
      </c>
      <c r="U3403">
        <f t="shared" si="322"/>
        <v>44</v>
      </c>
      <c r="V3403">
        <f t="shared" si="323"/>
        <v>2016</v>
      </c>
    </row>
    <row r="3404" spans="1:22" ht="60" x14ac:dyDescent="0.25">
      <c r="A3404">
        <v>2510</v>
      </c>
      <c r="B3404" s="3" t="s">
        <v>2510</v>
      </c>
      <c r="C3404" s="3" t="s">
        <v>6620</v>
      </c>
      <c r="D3404" s="6">
        <v>50000</v>
      </c>
      <c r="E3404" s="8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>
        <f t="shared" si="318"/>
        <v>0</v>
      </c>
      <c r="P3404">
        <f t="shared" si="319"/>
        <v>37.5</v>
      </c>
      <c r="Q3404" t="s">
        <v>8326</v>
      </c>
      <c r="R3404" t="s">
        <v>8357</v>
      </c>
      <c r="S3404" s="14">
        <f t="shared" si="320"/>
        <v>42078.997361111105</v>
      </c>
      <c r="T3404" s="14">
        <f t="shared" si="321"/>
        <v>42138.997361111105</v>
      </c>
      <c r="U3404">
        <f t="shared" si="322"/>
        <v>60</v>
      </c>
      <c r="V3404">
        <f t="shared" si="323"/>
        <v>2015</v>
      </c>
    </row>
    <row r="3405" spans="1:22" ht="45" x14ac:dyDescent="0.25">
      <c r="A3405">
        <v>3052</v>
      </c>
      <c r="B3405" s="3" t="s">
        <v>3052</v>
      </c>
      <c r="C3405" s="3" t="s">
        <v>7162</v>
      </c>
      <c r="D3405" s="6">
        <v>50000</v>
      </c>
      <c r="E3405" s="8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>
        <f t="shared" si="318"/>
        <v>0</v>
      </c>
      <c r="P3405">
        <f t="shared" si="319"/>
        <v>37.5</v>
      </c>
      <c r="Q3405" t="s">
        <v>8315</v>
      </c>
      <c r="R3405" t="s">
        <v>8328</v>
      </c>
      <c r="S3405" s="14">
        <f t="shared" si="320"/>
        <v>42122.670069444444</v>
      </c>
      <c r="T3405" s="14">
        <f t="shared" si="321"/>
        <v>42152.665972222225</v>
      </c>
      <c r="U3405">
        <f t="shared" si="322"/>
        <v>30</v>
      </c>
      <c r="V3405">
        <f t="shared" si="323"/>
        <v>2015</v>
      </c>
    </row>
    <row r="3406" spans="1:22" ht="30" x14ac:dyDescent="0.25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>
        <f t="shared" si="318"/>
        <v>0</v>
      </c>
      <c r="P3406">
        <f t="shared" si="319"/>
        <v>5.29</v>
      </c>
      <c r="Q3406" t="s">
        <v>8326</v>
      </c>
      <c r="R3406" t="s">
        <v>8354</v>
      </c>
      <c r="S3406" s="14">
        <f t="shared" si="320"/>
        <v>42028.118865740747</v>
      </c>
      <c r="T3406" s="14">
        <f t="shared" si="321"/>
        <v>42059.125</v>
      </c>
      <c r="U3406">
        <f t="shared" si="322"/>
        <v>32</v>
      </c>
      <c r="V3406">
        <f t="shared" si="323"/>
        <v>2015</v>
      </c>
    </row>
    <row r="3407" spans="1:22" ht="30" x14ac:dyDescent="0.25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>
        <f t="shared" si="318"/>
        <v>0</v>
      </c>
      <c r="P3407">
        <f t="shared" si="319"/>
        <v>24.33</v>
      </c>
      <c r="Q3407" t="s">
        <v>8326</v>
      </c>
      <c r="R3407" t="s">
        <v>8354</v>
      </c>
      <c r="S3407" s="14">
        <f t="shared" si="320"/>
        <v>42675.171076388884</v>
      </c>
      <c r="T3407" s="14">
        <f t="shared" si="321"/>
        <v>42705.212743055556</v>
      </c>
      <c r="U3407">
        <f t="shared" si="322"/>
        <v>31</v>
      </c>
      <c r="V3407">
        <f t="shared" si="323"/>
        <v>2016</v>
      </c>
    </row>
    <row r="3408" spans="1:22" ht="45" x14ac:dyDescent="0.25">
      <c r="A3408">
        <v>2695</v>
      </c>
      <c r="B3408" s="3" t="s">
        <v>2695</v>
      </c>
      <c r="C3408" s="3" t="s">
        <v>6805</v>
      </c>
      <c r="D3408" s="6">
        <v>15000</v>
      </c>
      <c r="E3408" s="8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>
        <f t="shared" si="318"/>
        <v>0</v>
      </c>
      <c r="P3408">
        <f t="shared" si="319"/>
        <v>23.67</v>
      </c>
      <c r="Q3408" t="s">
        <v>8326</v>
      </c>
      <c r="R3408" t="s">
        <v>8354</v>
      </c>
      <c r="S3408" s="14">
        <f t="shared" si="320"/>
        <v>42048.181921296295</v>
      </c>
      <c r="T3408" s="14">
        <f t="shared" si="321"/>
        <v>42108.14025462963</v>
      </c>
      <c r="U3408">
        <f t="shared" si="322"/>
        <v>60</v>
      </c>
      <c r="V3408">
        <f t="shared" si="323"/>
        <v>2015</v>
      </c>
    </row>
    <row r="3409" spans="1:22" ht="60" x14ac:dyDescent="0.25">
      <c r="A3409">
        <v>3078</v>
      </c>
      <c r="B3409" s="3" t="s">
        <v>3078</v>
      </c>
      <c r="C3409" s="3" t="s">
        <v>7188</v>
      </c>
      <c r="D3409" s="6">
        <v>60000</v>
      </c>
      <c r="E3409" s="8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>
        <f t="shared" si="318"/>
        <v>0</v>
      </c>
      <c r="P3409">
        <f t="shared" si="319"/>
        <v>23.67</v>
      </c>
      <c r="Q3409" t="s">
        <v>8315</v>
      </c>
      <c r="R3409" t="s">
        <v>8328</v>
      </c>
      <c r="S3409" s="14">
        <f t="shared" si="320"/>
        <v>42031.138831018514</v>
      </c>
      <c r="T3409" s="14">
        <f t="shared" si="321"/>
        <v>42061.138831018514</v>
      </c>
      <c r="U3409">
        <f t="shared" si="322"/>
        <v>30</v>
      </c>
      <c r="V3409">
        <f t="shared" si="323"/>
        <v>2015</v>
      </c>
    </row>
    <row r="3410" spans="1:22" ht="60" x14ac:dyDescent="0.25">
      <c r="A3410">
        <v>543</v>
      </c>
      <c r="B3410" s="3" t="s">
        <v>544</v>
      </c>
      <c r="C3410" s="3" t="s">
        <v>4653</v>
      </c>
      <c r="D3410" s="6">
        <v>22000</v>
      </c>
      <c r="E3410" s="8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>
        <f t="shared" si="318"/>
        <v>0</v>
      </c>
      <c r="P3410">
        <f t="shared" si="319"/>
        <v>35</v>
      </c>
      <c r="Q3410" t="s">
        <v>8308</v>
      </c>
      <c r="R3410" t="s">
        <v>8355</v>
      </c>
      <c r="S3410" s="14">
        <f t="shared" si="320"/>
        <v>41914.092152777775</v>
      </c>
      <c r="T3410" s="14">
        <f t="shared" si="321"/>
        <v>41944.092152777775</v>
      </c>
      <c r="U3410">
        <f t="shared" si="322"/>
        <v>30</v>
      </c>
      <c r="V3410">
        <f t="shared" si="323"/>
        <v>2014</v>
      </c>
    </row>
    <row r="3411" spans="1:22" ht="60" x14ac:dyDescent="0.25">
      <c r="A3411">
        <v>2848</v>
      </c>
      <c r="B3411" s="3" t="s">
        <v>2848</v>
      </c>
      <c r="C3411" s="3" t="s">
        <v>6958</v>
      </c>
      <c r="D3411" s="6">
        <v>35000</v>
      </c>
      <c r="E3411" s="8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>
        <f t="shared" si="318"/>
        <v>0</v>
      </c>
      <c r="P3411">
        <f t="shared" si="319"/>
        <v>23.33</v>
      </c>
      <c r="Q3411" t="s">
        <v>8315</v>
      </c>
      <c r="R3411" t="s">
        <v>8316</v>
      </c>
      <c r="S3411" s="14">
        <f t="shared" si="320"/>
        <v>42123.648831018523</v>
      </c>
      <c r="T3411" s="14">
        <f t="shared" si="321"/>
        <v>42153.648831018523</v>
      </c>
      <c r="U3411">
        <f t="shared" si="322"/>
        <v>30</v>
      </c>
      <c r="V3411">
        <f t="shared" si="323"/>
        <v>2015</v>
      </c>
    </row>
    <row r="3412" spans="1:22" ht="60" x14ac:dyDescent="0.25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>
        <f t="shared" si="318"/>
        <v>0</v>
      </c>
      <c r="P3412">
        <f t="shared" si="319"/>
        <v>34</v>
      </c>
      <c r="Q3412" t="s">
        <v>8308</v>
      </c>
      <c r="R3412" t="s">
        <v>8355</v>
      </c>
      <c r="S3412" s="14">
        <f t="shared" si="320"/>
        <v>42022.069988425923</v>
      </c>
      <c r="T3412" s="14">
        <f t="shared" si="321"/>
        <v>42052.069988425923</v>
      </c>
      <c r="U3412">
        <f t="shared" si="322"/>
        <v>30</v>
      </c>
      <c r="V3412">
        <f t="shared" si="323"/>
        <v>2015</v>
      </c>
    </row>
    <row r="3413" spans="1:22" ht="45" x14ac:dyDescent="0.25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>
        <f t="shared" si="318"/>
        <v>0</v>
      </c>
      <c r="P3413">
        <f t="shared" si="319"/>
        <v>16.25</v>
      </c>
      <c r="Q3413" t="s">
        <v>8326</v>
      </c>
      <c r="R3413" t="s">
        <v>8357</v>
      </c>
      <c r="S3413" s="14">
        <f t="shared" si="320"/>
        <v>41809.155138888891</v>
      </c>
      <c r="T3413" s="14">
        <f t="shared" si="321"/>
        <v>41839.155138888891</v>
      </c>
      <c r="U3413">
        <f t="shared" si="322"/>
        <v>30</v>
      </c>
      <c r="V3413">
        <f t="shared" si="323"/>
        <v>2014</v>
      </c>
    </row>
    <row r="3414" spans="1:22" ht="60" x14ac:dyDescent="0.25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>
        <f t="shared" si="318"/>
        <v>0</v>
      </c>
      <c r="P3414">
        <f t="shared" si="319"/>
        <v>12.4</v>
      </c>
      <c r="Q3414" t="s">
        <v>8312</v>
      </c>
      <c r="R3414" t="s">
        <v>8344</v>
      </c>
      <c r="S3414" s="14">
        <f t="shared" si="320"/>
        <v>41488.022256944445</v>
      </c>
      <c r="T3414" s="14">
        <f t="shared" si="321"/>
        <v>41518.022256944445</v>
      </c>
      <c r="U3414">
        <f t="shared" si="322"/>
        <v>30</v>
      </c>
      <c r="V3414">
        <f t="shared" si="323"/>
        <v>2013</v>
      </c>
    </row>
    <row r="3415" spans="1:22" ht="45" x14ac:dyDescent="0.25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>
        <f t="shared" si="318"/>
        <v>0</v>
      </c>
      <c r="P3415">
        <f t="shared" si="319"/>
        <v>30.5</v>
      </c>
      <c r="Q3415" t="s">
        <v>8308</v>
      </c>
      <c r="R3415" t="s">
        <v>8355</v>
      </c>
      <c r="S3415" s="14">
        <f t="shared" si="320"/>
        <v>42177.543171296296</v>
      </c>
      <c r="T3415" s="14">
        <f t="shared" si="321"/>
        <v>42207.543171296296</v>
      </c>
      <c r="U3415">
        <f t="shared" si="322"/>
        <v>30</v>
      </c>
      <c r="V3415">
        <f t="shared" si="323"/>
        <v>2015</v>
      </c>
    </row>
    <row r="3416" spans="1:22" ht="30" x14ac:dyDescent="0.25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>
        <f t="shared" si="318"/>
        <v>0</v>
      </c>
      <c r="P3416">
        <f t="shared" si="319"/>
        <v>30.5</v>
      </c>
      <c r="Q3416" t="s">
        <v>8308</v>
      </c>
      <c r="R3416" t="s">
        <v>8314</v>
      </c>
      <c r="S3416" s="14">
        <f t="shared" si="320"/>
        <v>41948.041192129633</v>
      </c>
      <c r="T3416" s="14">
        <f t="shared" si="321"/>
        <v>41978.041192129633</v>
      </c>
      <c r="U3416">
        <f t="shared" si="322"/>
        <v>30</v>
      </c>
      <c r="V3416">
        <f t="shared" si="323"/>
        <v>2014</v>
      </c>
    </row>
    <row r="3417" spans="1:22" ht="60" x14ac:dyDescent="0.25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>
        <f t="shared" si="318"/>
        <v>0</v>
      </c>
      <c r="P3417">
        <f t="shared" si="319"/>
        <v>30</v>
      </c>
      <c r="Q3417" t="s">
        <v>8318</v>
      </c>
      <c r="R3417" t="s">
        <v>8347</v>
      </c>
      <c r="S3417" s="14">
        <f t="shared" si="320"/>
        <v>42129.777210648142</v>
      </c>
      <c r="T3417" s="14">
        <f t="shared" si="321"/>
        <v>42159.777210648142</v>
      </c>
      <c r="U3417">
        <f t="shared" si="322"/>
        <v>30</v>
      </c>
      <c r="V3417">
        <f t="shared" si="323"/>
        <v>2015</v>
      </c>
    </row>
    <row r="3418" spans="1:22" ht="75" x14ac:dyDescent="0.25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>
        <f t="shared" si="318"/>
        <v>0</v>
      </c>
      <c r="P3418">
        <f t="shared" si="319"/>
        <v>18.670000000000002</v>
      </c>
      <c r="Q3418" t="s">
        <v>8315</v>
      </c>
      <c r="R3418" t="s">
        <v>8328</v>
      </c>
      <c r="S3418" s="14">
        <f t="shared" si="320"/>
        <v>41853.563402777778</v>
      </c>
      <c r="T3418" s="14">
        <f t="shared" si="321"/>
        <v>41883.208333333336</v>
      </c>
      <c r="U3418">
        <f t="shared" si="322"/>
        <v>30</v>
      </c>
      <c r="V3418">
        <f t="shared" si="323"/>
        <v>2014</v>
      </c>
    </row>
    <row r="3419" spans="1:22" ht="60" x14ac:dyDescent="0.25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>
        <f t="shared" si="318"/>
        <v>0</v>
      </c>
      <c r="P3419">
        <f t="shared" si="319"/>
        <v>27.5</v>
      </c>
      <c r="Q3419" t="s">
        <v>8308</v>
      </c>
      <c r="R3419" t="s">
        <v>8355</v>
      </c>
      <c r="S3419" s="14">
        <f t="shared" si="320"/>
        <v>42268.658715277779</v>
      </c>
      <c r="T3419" s="14">
        <f t="shared" si="321"/>
        <v>42303.658715277779</v>
      </c>
      <c r="U3419">
        <f t="shared" si="322"/>
        <v>35</v>
      </c>
      <c r="V3419">
        <f t="shared" si="323"/>
        <v>2015</v>
      </c>
    </row>
    <row r="3420" spans="1:22" ht="45" x14ac:dyDescent="0.25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>
        <f t="shared" si="318"/>
        <v>0</v>
      </c>
      <c r="P3420">
        <f t="shared" si="319"/>
        <v>18.329999999999998</v>
      </c>
      <c r="Q3420" t="s">
        <v>8308</v>
      </c>
      <c r="R3420" t="s">
        <v>8355</v>
      </c>
      <c r="S3420" s="14">
        <f t="shared" si="320"/>
        <v>42248.793310185181</v>
      </c>
      <c r="T3420" s="14">
        <f t="shared" si="321"/>
        <v>42278.793310185181</v>
      </c>
      <c r="U3420">
        <f t="shared" si="322"/>
        <v>30</v>
      </c>
      <c r="V3420">
        <f t="shared" si="323"/>
        <v>2015</v>
      </c>
    </row>
    <row r="3421" spans="1:22" ht="45" x14ac:dyDescent="0.25">
      <c r="A3421">
        <v>2862</v>
      </c>
      <c r="B3421" s="3" t="s">
        <v>2862</v>
      </c>
      <c r="C3421" s="3" t="s">
        <v>6972</v>
      </c>
      <c r="D3421" s="6">
        <v>12700</v>
      </c>
      <c r="E3421" s="8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8269</v>
      </c>
      <c r="O3421">
        <f t="shared" si="318"/>
        <v>0</v>
      </c>
      <c r="P3421">
        <f t="shared" si="319"/>
        <v>18.329999999999998</v>
      </c>
      <c r="Q3421" t="s">
        <v>8315</v>
      </c>
      <c r="R3421" t="s">
        <v>8316</v>
      </c>
      <c r="S3421" s="14">
        <f t="shared" si="320"/>
        <v>41784.789687500001</v>
      </c>
      <c r="T3421" s="14">
        <f t="shared" si="321"/>
        <v>41814.789687500001</v>
      </c>
      <c r="U3421">
        <f t="shared" si="322"/>
        <v>30</v>
      </c>
      <c r="V3421">
        <f t="shared" si="323"/>
        <v>2014</v>
      </c>
    </row>
    <row r="3422" spans="1:22" ht="45" x14ac:dyDescent="0.25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>
        <f t="shared" si="318"/>
        <v>0</v>
      </c>
      <c r="P3422">
        <f t="shared" si="319"/>
        <v>13.25</v>
      </c>
      <c r="Q3422" t="s">
        <v>8308</v>
      </c>
      <c r="R3422" t="s">
        <v>8314</v>
      </c>
      <c r="S3422" s="14">
        <f t="shared" si="320"/>
        <v>42778.765300925923</v>
      </c>
      <c r="T3422" s="14">
        <f t="shared" si="321"/>
        <v>42808.723634259266</v>
      </c>
      <c r="U3422">
        <f t="shared" si="322"/>
        <v>30</v>
      </c>
      <c r="V3422">
        <f t="shared" si="323"/>
        <v>2017</v>
      </c>
    </row>
    <row r="3423" spans="1:22" ht="60" x14ac:dyDescent="0.25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>
        <f t="shared" si="318"/>
        <v>0</v>
      </c>
      <c r="P3423">
        <f t="shared" si="319"/>
        <v>13.25</v>
      </c>
      <c r="Q3423" t="s">
        <v>8310</v>
      </c>
      <c r="R3423" t="s">
        <v>8346</v>
      </c>
      <c r="S3423" s="14">
        <f t="shared" si="320"/>
        <v>42429.695543981477</v>
      </c>
      <c r="T3423" s="14">
        <f t="shared" si="321"/>
        <v>42459.653877314813</v>
      </c>
      <c r="U3423">
        <f t="shared" si="322"/>
        <v>30</v>
      </c>
      <c r="V3423">
        <f t="shared" si="323"/>
        <v>2016</v>
      </c>
    </row>
    <row r="3424" spans="1:22" ht="45" x14ac:dyDescent="0.25">
      <c r="A3424">
        <v>505</v>
      </c>
      <c r="B3424" s="3" t="s">
        <v>506</v>
      </c>
      <c r="C3424" s="3" t="s">
        <v>4615</v>
      </c>
      <c r="D3424" s="6">
        <v>12000</v>
      </c>
      <c r="E3424" s="8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>
        <f t="shared" si="318"/>
        <v>0</v>
      </c>
      <c r="P3424">
        <f t="shared" si="319"/>
        <v>3.71</v>
      </c>
      <c r="Q3424" t="s">
        <v>8318</v>
      </c>
      <c r="R3424" t="s">
        <v>8345</v>
      </c>
      <c r="S3424" s="14">
        <f t="shared" si="320"/>
        <v>42318.098217592589</v>
      </c>
      <c r="T3424" s="14">
        <f t="shared" si="321"/>
        <v>42363.098217592589</v>
      </c>
      <c r="U3424">
        <f t="shared" si="322"/>
        <v>45</v>
      </c>
      <c r="V3424">
        <f t="shared" si="323"/>
        <v>2015</v>
      </c>
    </row>
    <row r="3425" spans="1:22" ht="60" x14ac:dyDescent="0.25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>
        <f t="shared" si="318"/>
        <v>0</v>
      </c>
      <c r="P3425">
        <f t="shared" si="319"/>
        <v>26</v>
      </c>
      <c r="Q3425" t="s">
        <v>8308</v>
      </c>
      <c r="R3425" t="s">
        <v>8355</v>
      </c>
      <c r="S3425" s="14">
        <f t="shared" si="320"/>
        <v>42249.667997685188</v>
      </c>
      <c r="T3425" s="14">
        <f t="shared" si="321"/>
        <v>42294.667997685188</v>
      </c>
      <c r="U3425">
        <f t="shared" si="322"/>
        <v>45</v>
      </c>
      <c r="V3425">
        <f t="shared" si="323"/>
        <v>2015</v>
      </c>
    </row>
    <row r="3426" spans="1:22" ht="30" x14ac:dyDescent="0.25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>
        <f t="shared" si="318"/>
        <v>0</v>
      </c>
      <c r="P3426">
        <f t="shared" si="319"/>
        <v>52</v>
      </c>
      <c r="Q3426" t="s">
        <v>8326</v>
      </c>
      <c r="R3426" t="s">
        <v>8354</v>
      </c>
      <c r="S3426" s="14">
        <f t="shared" si="320"/>
        <v>42107.679756944446</v>
      </c>
      <c r="T3426" s="14">
        <f t="shared" si="321"/>
        <v>42137.679756944446</v>
      </c>
      <c r="U3426">
        <f t="shared" si="322"/>
        <v>30</v>
      </c>
      <c r="V3426">
        <f t="shared" si="323"/>
        <v>2015</v>
      </c>
    </row>
    <row r="3427" spans="1:22" ht="60" x14ac:dyDescent="0.25">
      <c r="A3427">
        <v>1072</v>
      </c>
      <c r="B3427" s="3" t="s">
        <v>1073</v>
      </c>
      <c r="C3427" s="3" t="s">
        <v>5182</v>
      </c>
      <c r="D3427" s="6">
        <v>75000</v>
      </c>
      <c r="E3427" s="8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>
        <f t="shared" si="318"/>
        <v>0</v>
      </c>
      <c r="P3427">
        <f t="shared" si="319"/>
        <v>12.75</v>
      </c>
      <c r="Q3427" t="s">
        <v>8310</v>
      </c>
      <c r="R3427" t="s">
        <v>8346</v>
      </c>
      <c r="S3427" s="14">
        <f t="shared" si="320"/>
        <v>41645.832141203704</v>
      </c>
      <c r="T3427" s="14">
        <f t="shared" si="321"/>
        <v>41675.832141203704</v>
      </c>
      <c r="U3427">
        <f t="shared" si="322"/>
        <v>30</v>
      </c>
      <c r="V3427">
        <f t="shared" si="323"/>
        <v>2014</v>
      </c>
    </row>
    <row r="3428" spans="1:22" ht="60" x14ac:dyDescent="0.25">
      <c r="A3428">
        <v>2654</v>
      </c>
      <c r="B3428" s="3" t="s">
        <v>2654</v>
      </c>
      <c r="C3428" s="3" t="s">
        <v>6764</v>
      </c>
      <c r="D3428" s="6">
        <v>100000</v>
      </c>
      <c r="E3428" s="8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>
        <f t="shared" si="318"/>
        <v>0</v>
      </c>
      <c r="P3428">
        <f t="shared" si="319"/>
        <v>8.5</v>
      </c>
      <c r="Q3428" t="s">
        <v>8308</v>
      </c>
      <c r="R3428" t="s">
        <v>8317</v>
      </c>
      <c r="S3428" s="14">
        <f t="shared" si="320"/>
        <v>42055.600995370376</v>
      </c>
      <c r="T3428" s="14">
        <f t="shared" si="321"/>
        <v>42115.559328703705</v>
      </c>
      <c r="U3428">
        <f t="shared" si="322"/>
        <v>60</v>
      </c>
      <c r="V3428">
        <f t="shared" si="323"/>
        <v>2015</v>
      </c>
    </row>
    <row r="3429" spans="1:22" x14ac:dyDescent="0.25">
      <c r="A3429">
        <v>190</v>
      </c>
      <c r="B3429" s="3" t="s">
        <v>192</v>
      </c>
      <c r="C3429" s="3" t="s">
        <v>4300</v>
      </c>
      <c r="D3429" s="6">
        <v>12000</v>
      </c>
      <c r="E3429" s="8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>
        <f t="shared" si="318"/>
        <v>0</v>
      </c>
      <c r="P3429">
        <f t="shared" si="319"/>
        <v>50</v>
      </c>
      <c r="Q3429" t="s">
        <v>8318</v>
      </c>
      <c r="R3429" t="s">
        <v>8347</v>
      </c>
      <c r="S3429" s="14">
        <f t="shared" si="320"/>
        <v>42527.650995370372</v>
      </c>
      <c r="T3429" s="14">
        <f t="shared" si="321"/>
        <v>42537.650995370372</v>
      </c>
      <c r="U3429">
        <f t="shared" si="322"/>
        <v>10</v>
      </c>
      <c r="V3429">
        <f t="shared" si="323"/>
        <v>2016</v>
      </c>
    </row>
    <row r="3430" spans="1:22" ht="30" x14ac:dyDescent="0.25">
      <c r="A3430">
        <v>237</v>
      </c>
      <c r="B3430" s="3" t="s">
        <v>239</v>
      </c>
      <c r="C3430" s="3" t="s">
        <v>4347</v>
      </c>
      <c r="D3430" s="6">
        <v>15000</v>
      </c>
      <c r="E3430" s="8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>
        <f t="shared" si="318"/>
        <v>0</v>
      </c>
      <c r="P3430">
        <f t="shared" si="319"/>
        <v>50</v>
      </c>
      <c r="Q3430" t="s">
        <v>8318</v>
      </c>
      <c r="R3430" t="s">
        <v>8347</v>
      </c>
      <c r="S3430" s="14">
        <f t="shared" si="320"/>
        <v>42377.577187499999</v>
      </c>
      <c r="T3430" s="14">
        <f t="shared" si="321"/>
        <v>42437.577187499999</v>
      </c>
      <c r="U3430">
        <f t="shared" si="322"/>
        <v>60</v>
      </c>
      <c r="V3430">
        <f t="shared" si="323"/>
        <v>2016</v>
      </c>
    </row>
    <row r="3431" spans="1:22" ht="60" x14ac:dyDescent="0.25">
      <c r="A3431">
        <v>486</v>
      </c>
      <c r="B3431" s="3" t="s">
        <v>487</v>
      </c>
      <c r="C3431" s="3" t="s">
        <v>4596</v>
      </c>
      <c r="D3431" s="6">
        <v>550000</v>
      </c>
      <c r="E3431" s="8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>
        <f t="shared" si="318"/>
        <v>0</v>
      </c>
      <c r="P3431">
        <f t="shared" si="319"/>
        <v>50</v>
      </c>
      <c r="Q3431" t="s">
        <v>8318</v>
      </c>
      <c r="R3431" t="s">
        <v>8345</v>
      </c>
      <c r="S3431" s="14">
        <f t="shared" si="320"/>
        <v>41761.94258101852</v>
      </c>
      <c r="T3431" s="14">
        <f t="shared" si="321"/>
        <v>41791.94258101852</v>
      </c>
      <c r="U3431">
        <f t="shared" si="322"/>
        <v>30</v>
      </c>
      <c r="V3431">
        <f t="shared" si="323"/>
        <v>2014</v>
      </c>
    </row>
    <row r="3432" spans="1:22" ht="60" x14ac:dyDescent="0.25">
      <c r="A3432">
        <v>559</v>
      </c>
      <c r="B3432" s="3" t="s">
        <v>560</v>
      </c>
      <c r="C3432" s="3" t="s">
        <v>4669</v>
      </c>
      <c r="D3432" s="6">
        <v>240000</v>
      </c>
      <c r="E3432" s="8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>
        <f t="shared" si="318"/>
        <v>0</v>
      </c>
      <c r="P3432">
        <f t="shared" si="319"/>
        <v>50</v>
      </c>
      <c r="Q3432" t="s">
        <v>8308</v>
      </c>
      <c r="R3432" t="s">
        <v>8355</v>
      </c>
      <c r="S3432" s="14">
        <f t="shared" si="320"/>
        <v>42321.283101851848</v>
      </c>
      <c r="T3432" s="14">
        <f t="shared" si="321"/>
        <v>42351.283101851848</v>
      </c>
      <c r="U3432">
        <f t="shared" si="322"/>
        <v>30</v>
      </c>
      <c r="V3432">
        <f t="shared" si="323"/>
        <v>2015</v>
      </c>
    </row>
    <row r="3433" spans="1:22" ht="60" x14ac:dyDescent="0.25">
      <c r="A3433">
        <v>868</v>
      </c>
      <c r="B3433" s="3" t="s">
        <v>869</v>
      </c>
      <c r="C3433" s="3" t="s">
        <v>4978</v>
      </c>
      <c r="D3433" s="6">
        <v>45000</v>
      </c>
      <c r="E3433" s="8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>
        <f t="shared" si="318"/>
        <v>0</v>
      </c>
      <c r="P3433">
        <f t="shared" si="319"/>
        <v>50</v>
      </c>
      <c r="Q3433" t="s">
        <v>8312</v>
      </c>
      <c r="R3433" t="s">
        <v>8344</v>
      </c>
      <c r="S3433" s="14">
        <f t="shared" si="320"/>
        <v>41616.027754629627</v>
      </c>
      <c r="T3433" s="14">
        <f t="shared" si="321"/>
        <v>41646.027754629627</v>
      </c>
      <c r="U3433">
        <f t="shared" si="322"/>
        <v>30</v>
      </c>
      <c r="V3433">
        <f t="shared" si="323"/>
        <v>2013</v>
      </c>
    </row>
    <row r="3434" spans="1:22" ht="45" x14ac:dyDescent="0.25">
      <c r="A3434">
        <v>1559</v>
      </c>
      <c r="B3434" s="3" t="s">
        <v>1560</v>
      </c>
      <c r="C3434" s="3" t="s">
        <v>5669</v>
      </c>
      <c r="D3434" s="6">
        <v>15000</v>
      </c>
      <c r="E3434" s="8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>
        <f t="shared" si="318"/>
        <v>0</v>
      </c>
      <c r="P3434">
        <f t="shared" si="319"/>
        <v>50</v>
      </c>
      <c r="Q3434" t="s">
        <v>8323</v>
      </c>
      <c r="R3434" t="s">
        <v>8351</v>
      </c>
      <c r="S3434" s="14">
        <f t="shared" si="320"/>
        <v>42108.05322916666</v>
      </c>
      <c r="T3434" s="14">
        <f t="shared" si="321"/>
        <v>42123.05322916666</v>
      </c>
      <c r="U3434">
        <f t="shared" si="322"/>
        <v>15</v>
      </c>
      <c r="V3434">
        <f t="shared" si="323"/>
        <v>2015</v>
      </c>
    </row>
    <row r="3435" spans="1:22" ht="45" x14ac:dyDescent="0.25">
      <c r="A3435">
        <v>1904</v>
      </c>
      <c r="B3435" s="3" t="s">
        <v>1905</v>
      </c>
      <c r="C3435" s="3" t="s">
        <v>6014</v>
      </c>
      <c r="D3435" s="6">
        <v>50000</v>
      </c>
      <c r="E3435" s="8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>
        <f t="shared" si="318"/>
        <v>0</v>
      </c>
      <c r="P3435">
        <f t="shared" si="319"/>
        <v>25</v>
      </c>
      <c r="Q3435" t="s">
        <v>8308</v>
      </c>
      <c r="R3435" t="s">
        <v>8348</v>
      </c>
      <c r="S3435" s="14">
        <f t="shared" si="320"/>
        <v>42326.685428240744</v>
      </c>
      <c r="T3435" s="14">
        <f t="shared" si="321"/>
        <v>42371.685428240744</v>
      </c>
      <c r="U3435">
        <f t="shared" si="322"/>
        <v>45</v>
      </c>
      <c r="V3435">
        <f t="shared" si="323"/>
        <v>2015</v>
      </c>
    </row>
    <row r="3436" spans="1:22" ht="60" x14ac:dyDescent="0.25">
      <c r="A3436">
        <v>2152</v>
      </c>
      <c r="B3436" s="3" t="s">
        <v>2153</v>
      </c>
      <c r="C3436" s="3" t="s">
        <v>6262</v>
      </c>
      <c r="D3436" s="6">
        <v>30000</v>
      </c>
      <c r="E3436" s="8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>
        <f t="shared" si="318"/>
        <v>0</v>
      </c>
      <c r="P3436">
        <f t="shared" si="319"/>
        <v>12.5</v>
      </c>
      <c r="Q3436" t="s">
        <v>8310</v>
      </c>
      <c r="R3436" t="s">
        <v>8346</v>
      </c>
      <c r="S3436" s="14">
        <f t="shared" si="320"/>
        <v>41683.832280092596</v>
      </c>
      <c r="T3436" s="14">
        <f t="shared" si="321"/>
        <v>41713.790613425925</v>
      </c>
      <c r="U3436">
        <f t="shared" si="322"/>
        <v>30</v>
      </c>
      <c r="V3436">
        <f t="shared" si="323"/>
        <v>2014</v>
      </c>
    </row>
    <row r="3437" spans="1:22" ht="30" x14ac:dyDescent="0.25">
      <c r="A3437">
        <v>2373</v>
      </c>
      <c r="B3437" s="3" t="s">
        <v>2374</v>
      </c>
      <c r="C3437" s="3" t="s">
        <v>6483</v>
      </c>
      <c r="D3437" s="6">
        <v>850000</v>
      </c>
      <c r="E3437" s="8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>
        <f t="shared" si="318"/>
        <v>0</v>
      </c>
      <c r="P3437">
        <f t="shared" si="319"/>
        <v>50</v>
      </c>
      <c r="Q3437" t="s">
        <v>8308</v>
      </c>
      <c r="R3437" t="s">
        <v>8355</v>
      </c>
      <c r="S3437" s="14">
        <f t="shared" si="320"/>
        <v>42215.662314814821</v>
      </c>
      <c r="T3437" s="14">
        <f t="shared" si="321"/>
        <v>42245.662314814821</v>
      </c>
      <c r="U3437">
        <f t="shared" si="322"/>
        <v>30</v>
      </c>
      <c r="V3437">
        <f t="shared" si="323"/>
        <v>2015</v>
      </c>
    </row>
    <row r="3438" spans="1:22" ht="60" x14ac:dyDescent="0.25">
      <c r="A3438">
        <v>2393</v>
      </c>
      <c r="B3438" s="3" t="s">
        <v>2394</v>
      </c>
      <c r="C3438" s="3" t="s">
        <v>6503</v>
      </c>
      <c r="D3438" s="6">
        <v>100000</v>
      </c>
      <c r="E3438" s="8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>
        <f t="shared" si="318"/>
        <v>0</v>
      </c>
      <c r="P3438">
        <f t="shared" si="319"/>
        <v>50</v>
      </c>
      <c r="Q3438" t="s">
        <v>8308</v>
      </c>
      <c r="R3438" t="s">
        <v>8355</v>
      </c>
      <c r="S3438" s="14">
        <f t="shared" si="320"/>
        <v>42194.648344907408</v>
      </c>
      <c r="T3438" s="14">
        <f t="shared" si="321"/>
        <v>42224.648344907408</v>
      </c>
      <c r="U3438">
        <f t="shared" si="322"/>
        <v>30</v>
      </c>
      <c r="V3438">
        <f t="shared" si="323"/>
        <v>2015</v>
      </c>
    </row>
    <row r="3439" spans="1:22" ht="60" x14ac:dyDescent="0.25">
      <c r="A3439">
        <v>2438</v>
      </c>
      <c r="B3439" s="3" t="s">
        <v>2439</v>
      </c>
      <c r="C3439" s="3" t="s">
        <v>6548</v>
      </c>
      <c r="D3439" s="6">
        <v>15000</v>
      </c>
      <c r="E3439" s="8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>
        <f t="shared" si="318"/>
        <v>0</v>
      </c>
      <c r="P3439">
        <f t="shared" si="319"/>
        <v>50</v>
      </c>
      <c r="Q3439" t="s">
        <v>8326</v>
      </c>
      <c r="R3439" t="s">
        <v>8354</v>
      </c>
      <c r="S3439" s="14">
        <f t="shared" si="320"/>
        <v>42285.91506944444</v>
      </c>
      <c r="T3439" s="14">
        <f t="shared" si="321"/>
        <v>42345.956736111111</v>
      </c>
      <c r="U3439">
        <f t="shared" si="322"/>
        <v>61</v>
      </c>
      <c r="V3439">
        <f t="shared" si="323"/>
        <v>2015</v>
      </c>
    </row>
    <row r="3440" spans="1:22" ht="45" x14ac:dyDescent="0.25">
      <c r="A3440">
        <v>2585</v>
      </c>
      <c r="B3440" s="3" t="s">
        <v>2585</v>
      </c>
      <c r="C3440" s="3" t="s">
        <v>6695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>
        <f t="shared" si="318"/>
        <v>0</v>
      </c>
      <c r="P3440">
        <f t="shared" si="319"/>
        <v>50</v>
      </c>
      <c r="Q3440" t="s">
        <v>8326</v>
      </c>
      <c r="R3440" t="s">
        <v>8354</v>
      </c>
      <c r="S3440" s="14">
        <f t="shared" si="320"/>
        <v>41795.963333333333</v>
      </c>
      <c r="T3440" s="14">
        <f t="shared" si="321"/>
        <v>41825.963333333333</v>
      </c>
      <c r="U3440">
        <f t="shared" si="322"/>
        <v>30</v>
      </c>
      <c r="V3440">
        <f t="shared" si="323"/>
        <v>2014</v>
      </c>
    </row>
    <row r="3441" spans="1:22" ht="60" x14ac:dyDescent="0.25">
      <c r="A3441">
        <v>2592</v>
      </c>
      <c r="B3441" s="3" t="s">
        <v>2592</v>
      </c>
      <c r="C3441" s="3" t="s">
        <v>6702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>
        <f t="shared" si="318"/>
        <v>0</v>
      </c>
      <c r="P3441">
        <f t="shared" si="319"/>
        <v>50</v>
      </c>
      <c r="Q3441" t="s">
        <v>8326</v>
      </c>
      <c r="R3441" t="s">
        <v>8354</v>
      </c>
      <c r="S3441" s="14">
        <f t="shared" si="320"/>
        <v>41887.801168981481</v>
      </c>
      <c r="T3441" s="14">
        <f t="shared" si="321"/>
        <v>41917.801168981481</v>
      </c>
      <c r="U3441">
        <f t="shared" si="322"/>
        <v>30</v>
      </c>
      <c r="V3441">
        <f t="shared" si="323"/>
        <v>2014</v>
      </c>
    </row>
    <row r="3442" spans="1:22" ht="60" x14ac:dyDescent="0.25">
      <c r="A3442">
        <v>3086</v>
      </c>
      <c r="B3442" s="3" t="s">
        <v>3086</v>
      </c>
      <c r="C3442" s="3" t="s">
        <v>7196</v>
      </c>
      <c r="D3442" s="6">
        <v>20000</v>
      </c>
      <c r="E3442" s="8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>
        <f t="shared" si="318"/>
        <v>0</v>
      </c>
      <c r="P3442">
        <f t="shared" si="319"/>
        <v>16.670000000000002</v>
      </c>
      <c r="Q3442" t="s">
        <v>8315</v>
      </c>
      <c r="R3442" t="s">
        <v>8328</v>
      </c>
      <c r="S3442" s="14">
        <f t="shared" si="320"/>
        <v>42173.67082175926</v>
      </c>
      <c r="T3442" s="14">
        <f t="shared" si="321"/>
        <v>42233.67082175926</v>
      </c>
      <c r="U3442">
        <f t="shared" si="322"/>
        <v>60</v>
      </c>
      <c r="V3442">
        <f t="shared" si="323"/>
        <v>2015</v>
      </c>
    </row>
    <row r="3443" spans="1:22" ht="45" x14ac:dyDescent="0.25">
      <c r="A3443">
        <v>3095</v>
      </c>
      <c r="B3443" s="3" t="s">
        <v>3095</v>
      </c>
      <c r="C3443" s="3" t="s">
        <v>7205</v>
      </c>
      <c r="D3443" s="6">
        <v>14920</v>
      </c>
      <c r="E3443" s="8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>
        <f t="shared" si="318"/>
        <v>0</v>
      </c>
      <c r="P3443">
        <f t="shared" si="319"/>
        <v>50</v>
      </c>
      <c r="Q3443" t="s">
        <v>8315</v>
      </c>
      <c r="R3443" t="s">
        <v>8328</v>
      </c>
      <c r="S3443" s="14">
        <f t="shared" si="320"/>
        <v>42523.025231481486</v>
      </c>
      <c r="T3443" s="14">
        <f t="shared" si="321"/>
        <v>42583.025231481486</v>
      </c>
      <c r="U3443">
        <f t="shared" si="322"/>
        <v>60</v>
      </c>
      <c r="V3443">
        <f t="shared" si="323"/>
        <v>2016</v>
      </c>
    </row>
    <row r="3444" spans="1:22" ht="60" x14ac:dyDescent="0.25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>
        <f t="shared" si="318"/>
        <v>0</v>
      </c>
      <c r="P3444">
        <f t="shared" si="319"/>
        <v>16</v>
      </c>
      <c r="Q3444" t="s">
        <v>8321</v>
      </c>
      <c r="R3444" t="s">
        <v>8343</v>
      </c>
      <c r="S3444" s="14">
        <f t="shared" si="320"/>
        <v>42032.168530092589</v>
      </c>
      <c r="T3444" s="14">
        <f t="shared" si="321"/>
        <v>42062.168530092589</v>
      </c>
      <c r="U3444">
        <f t="shared" si="322"/>
        <v>30</v>
      </c>
      <c r="V3444">
        <f t="shared" si="323"/>
        <v>2015</v>
      </c>
    </row>
    <row r="3445" spans="1:22" ht="45" x14ac:dyDescent="0.25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>
        <f t="shared" si="318"/>
        <v>0</v>
      </c>
      <c r="P3445">
        <f t="shared" si="319"/>
        <v>11.92</v>
      </c>
      <c r="Q3445" t="s">
        <v>8310</v>
      </c>
      <c r="R3445" t="s">
        <v>8346</v>
      </c>
      <c r="S3445" s="14">
        <f t="shared" si="320"/>
        <v>41536.509097222224</v>
      </c>
      <c r="T3445" s="14">
        <f t="shared" si="321"/>
        <v>41566.509097222224</v>
      </c>
      <c r="U3445">
        <f t="shared" si="322"/>
        <v>30</v>
      </c>
      <c r="V3445">
        <f t="shared" si="323"/>
        <v>2013</v>
      </c>
    </row>
    <row r="3446" spans="1:22" ht="45" x14ac:dyDescent="0.25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>
        <f t="shared" si="318"/>
        <v>0</v>
      </c>
      <c r="P3446">
        <f t="shared" si="319"/>
        <v>6.71</v>
      </c>
      <c r="Q3446" t="s">
        <v>8310</v>
      </c>
      <c r="R3446" t="s">
        <v>8346</v>
      </c>
      <c r="S3446" s="14">
        <f t="shared" si="320"/>
        <v>41660.792557870373</v>
      </c>
      <c r="T3446" s="14">
        <f t="shared" si="321"/>
        <v>41700.792557870373</v>
      </c>
      <c r="U3446">
        <f t="shared" si="322"/>
        <v>40</v>
      </c>
      <c r="V3446">
        <f t="shared" si="323"/>
        <v>2014</v>
      </c>
    </row>
    <row r="3447" spans="1:22" ht="60" x14ac:dyDescent="0.25">
      <c r="A3447">
        <v>455</v>
      </c>
      <c r="B3447" s="3" t="s">
        <v>456</v>
      </c>
      <c r="C3447" s="3" t="s">
        <v>4565</v>
      </c>
      <c r="D3447" s="6">
        <v>65000</v>
      </c>
      <c r="E3447" s="8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>
        <f t="shared" si="318"/>
        <v>0</v>
      </c>
      <c r="P3447">
        <f t="shared" si="319"/>
        <v>22.5</v>
      </c>
      <c r="Q3447" t="s">
        <v>8318</v>
      </c>
      <c r="R3447" t="s">
        <v>8345</v>
      </c>
      <c r="S3447" s="14">
        <f t="shared" si="320"/>
        <v>40971.002569444441</v>
      </c>
      <c r="T3447" s="14">
        <f t="shared" si="321"/>
        <v>41016.021527777775</v>
      </c>
      <c r="U3447">
        <f t="shared" si="322"/>
        <v>46</v>
      </c>
      <c r="V3447">
        <f t="shared" si="323"/>
        <v>2012</v>
      </c>
    </row>
    <row r="3448" spans="1:22" ht="60" x14ac:dyDescent="0.25">
      <c r="A3448">
        <v>1068</v>
      </c>
      <c r="B3448" s="3" t="s">
        <v>1069</v>
      </c>
      <c r="C3448" s="3" t="s">
        <v>5178</v>
      </c>
      <c r="D3448" s="6">
        <v>30000</v>
      </c>
      <c r="E3448" s="8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>
        <f t="shared" si="318"/>
        <v>0</v>
      </c>
      <c r="P3448">
        <f t="shared" si="319"/>
        <v>11.25</v>
      </c>
      <c r="Q3448" t="s">
        <v>8310</v>
      </c>
      <c r="R3448" t="s">
        <v>8346</v>
      </c>
      <c r="S3448" s="14">
        <f t="shared" si="320"/>
        <v>42440.371111111104</v>
      </c>
      <c r="T3448" s="14">
        <f t="shared" si="321"/>
        <v>42470.329444444447</v>
      </c>
      <c r="U3448">
        <f t="shared" si="322"/>
        <v>30</v>
      </c>
      <c r="V3448">
        <f t="shared" si="323"/>
        <v>2016</v>
      </c>
    </row>
    <row r="3449" spans="1:22" ht="60" x14ac:dyDescent="0.25">
      <c r="A3449">
        <v>1109</v>
      </c>
      <c r="B3449" s="3" t="s">
        <v>1110</v>
      </c>
      <c r="C3449" s="3" t="s">
        <v>5219</v>
      </c>
      <c r="D3449" s="6">
        <v>10000</v>
      </c>
      <c r="E3449" s="8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>
        <f t="shared" si="318"/>
        <v>0</v>
      </c>
      <c r="P3449">
        <f t="shared" si="319"/>
        <v>15</v>
      </c>
      <c r="Q3449" t="s">
        <v>8310</v>
      </c>
      <c r="R3449" t="s">
        <v>8346</v>
      </c>
      <c r="S3449" s="14">
        <f t="shared" si="320"/>
        <v>42662.752199074079</v>
      </c>
      <c r="T3449" s="14">
        <f t="shared" si="321"/>
        <v>42692.793865740736</v>
      </c>
      <c r="U3449">
        <f t="shared" si="322"/>
        <v>31</v>
      </c>
      <c r="V3449">
        <f t="shared" si="323"/>
        <v>2016</v>
      </c>
    </row>
    <row r="3450" spans="1:22" ht="60" x14ac:dyDescent="0.25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>
        <f t="shared" si="318"/>
        <v>0</v>
      </c>
      <c r="P3450">
        <f t="shared" si="319"/>
        <v>22.5</v>
      </c>
      <c r="Q3450" t="s">
        <v>8326</v>
      </c>
      <c r="R3450" t="s">
        <v>8354</v>
      </c>
      <c r="S3450" s="14">
        <f t="shared" si="320"/>
        <v>42338.615393518514</v>
      </c>
      <c r="T3450" s="14">
        <f t="shared" si="321"/>
        <v>42398.615393518514</v>
      </c>
      <c r="U3450">
        <f t="shared" si="322"/>
        <v>60</v>
      </c>
      <c r="V3450">
        <f t="shared" si="323"/>
        <v>2015</v>
      </c>
    </row>
    <row r="3451" spans="1:22" ht="60" x14ac:dyDescent="0.25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>
        <f t="shared" si="318"/>
        <v>0</v>
      </c>
      <c r="P3451">
        <f t="shared" si="319"/>
        <v>10.5</v>
      </c>
      <c r="Q3451" t="s">
        <v>8308</v>
      </c>
      <c r="R3451" t="s">
        <v>8348</v>
      </c>
      <c r="S3451" s="14">
        <f t="shared" si="320"/>
        <v>41859.925856481481</v>
      </c>
      <c r="T3451" s="14">
        <f t="shared" si="321"/>
        <v>41889.925856481481</v>
      </c>
      <c r="U3451">
        <f t="shared" si="322"/>
        <v>30</v>
      </c>
      <c r="V3451">
        <f t="shared" si="323"/>
        <v>2014</v>
      </c>
    </row>
    <row r="3452" spans="1:22" ht="45" x14ac:dyDescent="0.25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>
        <f t="shared" si="318"/>
        <v>0</v>
      </c>
      <c r="P3452">
        <f t="shared" si="319"/>
        <v>6.83</v>
      </c>
      <c r="Q3452" t="s">
        <v>8310</v>
      </c>
      <c r="R3452" t="s">
        <v>8346</v>
      </c>
      <c r="S3452" s="14">
        <f t="shared" si="320"/>
        <v>42538.77243055556</v>
      </c>
      <c r="T3452" s="14">
        <f t="shared" si="321"/>
        <v>42565.758333333331</v>
      </c>
      <c r="U3452">
        <f t="shared" si="322"/>
        <v>27</v>
      </c>
      <c r="V3452">
        <f t="shared" si="323"/>
        <v>2016</v>
      </c>
    </row>
    <row r="3453" spans="1:22" ht="60" x14ac:dyDescent="0.25">
      <c r="A3453">
        <v>148</v>
      </c>
      <c r="B3453" s="3" t="s">
        <v>150</v>
      </c>
      <c r="C3453" s="3" t="s">
        <v>4258</v>
      </c>
      <c r="D3453" s="6">
        <v>50000</v>
      </c>
      <c r="E3453" s="8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>
        <f t="shared" si="318"/>
        <v>0</v>
      </c>
      <c r="P3453">
        <f t="shared" si="319"/>
        <v>20</v>
      </c>
      <c r="Q3453" t="s">
        <v>8318</v>
      </c>
      <c r="R3453" t="s">
        <v>8338</v>
      </c>
      <c r="S3453" s="14">
        <f t="shared" si="320"/>
        <v>42397.281666666662</v>
      </c>
      <c r="T3453" s="14">
        <f t="shared" si="321"/>
        <v>42427.281666666662</v>
      </c>
      <c r="U3453">
        <f t="shared" si="322"/>
        <v>30</v>
      </c>
      <c r="V3453">
        <f t="shared" si="323"/>
        <v>2016</v>
      </c>
    </row>
    <row r="3454" spans="1:22" ht="45" x14ac:dyDescent="0.25">
      <c r="A3454">
        <v>1811</v>
      </c>
      <c r="B3454" s="3" t="s">
        <v>1812</v>
      </c>
      <c r="C3454" s="3" t="s">
        <v>5921</v>
      </c>
      <c r="D3454" s="6">
        <v>54000</v>
      </c>
      <c r="E3454" s="8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>
        <f t="shared" si="318"/>
        <v>0</v>
      </c>
      <c r="P3454">
        <f t="shared" si="319"/>
        <v>1.54</v>
      </c>
      <c r="Q3454" t="s">
        <v>8323</v>
      </c>
      <c r="R3454" t="s">
        <v>8324</v>
      </c>
      <c r="S3454" s="14">
        <f t="shared" si="320"/>
        <v>41876.433680555558</v>
      </c>
      <c r="T3454" s="14">
        <f t="shared" si="321"/>
        <v>41936.166666666664</v>
      </c>
      <c r="U3454">
        <f t="shared" si="322"/>
        <v>60</v>
      </c>
      <c r="V3454">
        <f t="shared" si="323"/>
        <v>2014</v>
      </c>
    </row>
    <row r="3455" spans="1:22" ht="60" x14ac:dyDescent="0.25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>
        <f t="shared" si="318"/>
        <v>0</v>
      </c>
      <c r="P3455">
        <f t="shared" si="319"/>
        <v>13.33</v>
      </c>
      <c r="Q3455" t="s">
        <v>8315</v>
      </c>
      <c r="R3455" t="s">
        <v>8328</v>
      </c>
      <c r="S3455" s="14">
        <f t="shared" si="320"/>
        <v>41862.761724537035</v>
      </c>
      <c r="T3455" s="14">
        <f t="shared" si="321"/>
        <v>41914.165972222225</v>
      </c>
      <c r="U3455">
        <f t="shared" si="322"/>
        <v>52</v>
      </c>
      <c r="V3455">
        <f t="shared" si="323"/>
        <v>2014</v>
      </c>
    </row>
    <row r="3456" spans="1:22" ht="45" x14ac:dyDescent="0.25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>
        <f t="shared" si="318"/>
        <v>0</v>
      </c>
      <c r="P3456">
        <f t="shared" si="319"/>
        <v>13</v>
      </c>
      <c r="Q3456" t="s">
        <v>8308</v>
      </c>
      <c r="R3456" t="s">
        <v>8355</v>
      </c>
      <c r="S3456" s="14">
        <f t="shared" si="320"/>
        <v>42615.79896990741</v>
      </c>
      <c r="T3456" s="14">
        <f t="shared" si="321"/>
        <v>42660.79896990741</v>
      </c>
      <c r="U3456">
        <f t="shared" si="322"/>
        <v>45</v>
      </c>
      <c r="V3456">
        <f t="shared" si="323"/>
        <v>2016</v>
      </c>
    </row>
    <row r="3457" spans="1:22" ht="60" x14ac:dyDescent="0.25">
      <c r="A3457">
        <v>1873</v>
      </c>
      <c r="B3457" s="3" t="s">
        <v>1874</v>
      </c>
      <c r="C3457" s="3" t="s">
        <v>5983</v>
      </c>
      <c r="D3457" s="6">
        <v>8000</v>
      </c>
      <c r="E3457" s="8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>
        <f t="shared" si="318"/>
        <v>0</v>
      </c>
      <c r="P3457">
        <f t="shared" si="319"/>
        <v>18</v>
      </c>
      <c r="Q3457" t="s">
        <v>8310</v>
      </c>
      <c r="R3457" t="s">
        <v>8342</v>
      </c>
      <c r="S3457" s="14">
        <f t="shared" si="320"/>
        <v>42164.615856481483</v>
      </c>
      <c r="T3457" s="14">
        <f t="shared" si="321"/>
        <v>42193.697916666672</v>
      </c>
      <c r="U3457">
        <f t="shared" si="322"/>
        <v>30</v>
      </c>
      <c r="V3457">
        <f t="shared" si="323"/>
        <v>2015</v>
      </c>
    </row>
    <row r="3458" spans="1:22" ht="60" x14ac:dyDescent="0.25">
      <c r="A3458">
        <v>2683</v>
      </c>
      <c r="B3458" s="3" t="s">
        <v>2683</v>
      </c>
      <c r="C3458" s="3" t="s">
        <v>6793</v>
      </c>
      <c r="D3458" s="6">
        <v>15000</v>
      </c>
      <c r="E3458" s="8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>
        <f t="shared" ref="O3458:O3521" si="324">ROUND(E3458/D3458*100,0)</f>
        <v>0</v>
      </c>
      <c r="P3458">
        <f t="shared" si="319"/>
        <v>12</v>
      </c>
      <c r="Q3458" t="s">
        <v>8326</v>
      </c>
      <c r="R3458" t="s">
        <v>8354</v>
      </c>
      <c r="S3458" s="14">
        <f t="shared" si="320"/>
        <v>42034.75509259259</v>
      </c>
      <c r="T3458" s="14">
        <f t="shared" si="321"/>
        <v>42064.75509259259</v>
      </c>
      <c r="U3458">
        <f t="shared" si="322"/>
        <v>30</v>
      </c>
      <c r="V3458">
        <f t="shared" si="323"/>
        <v>2015</v>
      </c>
    </row>
    <row r="3459" spans="1:22" ht="60" x14ac:dyDescent="0.25">
      <c r="A3459">
        <v>1158</v>
      </c>
      <c r="B3459" s="3" t="s">
        <v>1159</v>
      </c>
      <c r="C3459" s="3" t="s">
        <v>5268</v>
      </c>
      <c r="D3459" s="6">
        <v>7500</v>
      </c>
      <c r="E3459" s="8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>
        <f t="shared" si="324"/>
        <v>0</v>
      </c>
      <c r="P3459">
        <f t="shared" ref="P3459:P3522" si="325">IFERROR(ROUND(E3459/L3459,2),0)</f>
        <v>11.67</v>
      </c>
      <c r="Q3459" t="s">
        <v>8326</v>
      </c>
      <c r="R3459" t="s">
        <v>8354</v>
      </c>
      <c r="S3459" s="14">
        <f t="shared" ref="S3459:S3522" si="326">+(((J3459/60)/60)/24)+DATE(1970,1,1)</f>
        <v>41952.09175925926</v>
      </c>
      <c r="T3459" s="14">
        <f t="shared" ref="T3459:T3522" si="327">+(((I3459/60)/60)/24)+DATE(1970,1,1)</f>
        <v>41982.09175925926</v>
      </c>
      <c r="U3459">
        <f t="shared" ref="U3459:U3522" si="328">CEILING(T3459-S3459,1)</f>
        <v>30</v>
      </c>
      <c r="V3459">
        <f t="shared" ref="V3459:V3522" si="329">YEAR(S3459)</f>
        <v>2014</v>
      </c>
    </row>
    <row r="3460" spans="1:22" ht="60" x14ac:dyDescent="0.25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>
        <f t="shared" si="324"/>
        <v>0</v>
      </c>
      <c r="P3460">
        <f t="shared" si="325"/>
        <v>17.5</v>
      </c>
      <c r="Q3460" t="s">
        <v>8326</v>
      </c>
      <c r="R3460" t="s">
        <v>8354</v>
      </c>
      <c r="S3460" s="14">
        <f t="shared" si="326"/>
        <v>41876.683611111112</v>
      </c>
      <c r="T3460" s="14">
        <f t="shared" si="327"/>
        <v>41907.683611111112</v>
      </c>
      <c r="U3460">
        <f t="shared" si="328"/>
        <v>31</v>
      </c>
      <c r="V3460">
        <f t="shared" si="329"/>
        <v>2014</v>
      </c>
    </row>
    <row r="3461" spans="1:22" ht="30" x14ac:dyDescent="0.25">
      <c r="A3461">
        <v>2691</v>
      </c>
      <c r="B3461" s="3" t="s">
        <v>2691</v>
      </c>
      <c r="C3461" s="3" t="s">
        <v>6801</v>
      </c>
      <c r="D3461" s="6">
        <v>65000</v>
      </c>
      <c r="E3461" s="8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>
        <f t="shared" si="324"/>
        <v>0</v>
      </c>
      <c r="P3461">
        <f t="shared" si="325"/>
        <v>17.5</v>
      </c>
      <c r="Q3461" t="s">
        <v>8326</v>
      </c>
      <c r="R3461" t="s">
        <v>8354</v>
      </c>
      <c r="S3461" s="14">
        <f t="shared" si="326"/>
        <v>42089.724039351851</v>
      </c>
      <c r="T3461" s="14">
        <f t="shared" si="327"/>
        <v>42134.724039351851</v>
      </c>
      <c r="U3461">
        <f t="shared" si="328"/>
        <v>45</v>
      </c>
      <c r="V3461">
        <f t="shared" si="329"/>
        <v>2015</v>
      </c>
    </row>
    <row r="3462" spans="1:22" ht="30" x14ac:dyDescent="0.25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>
        <f t="shared" si="324"/>
        <v>0</v>
      </c>
      <c r="P3462">
        <f t="shared" si="325"/>
        <v>8.75</v>
      </c>
      <c r="Q3462" t="s">
        <v>8321</v>
      </c>
      <c r="R3462" t="s">
        <v>8349</v>
      </c>
      <c r="S3462" s="14">
        <f t="shared" si="326"/>
        <v>41911.657430555555</v>
      </c>
      <c r="T3462" s="14">
        <f t="shared" si="327"/>
        <v>41932.088194444441</v>
      </c>
      <c r="U3462">
        <f t="shared" si="328"/>
        <v>21</v>
      </c>
      <c r="V3462">
        <f t="shared" si="329"/>
        <v>2014</v>
      </c>
    </row>
    <row r="3463" spans="1:22" ht="30" x14ac:dyDescent="0.25">
      <c r="A3463">
        <v>3792</v>
      </c>
      <c r="B3463" s="3" t="s">
        <v>3789</v>
      </c>
      <c r="C3463" s="3" t="s">
        <v>7902</v>
      </c>
      <c r="D3463" s="6">
        <v>12500</v>
      </c>
      <c r="E3463" s="8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>
        <f t="shared" si="324"/>
        <v>0</v>
      </c>
      <c r="P3463">
        <f t="shared" si="325"/>
        <v>17.5</v>
      </c>
      <c r="Q3463" t="s">
        <v>8315</v>
      </c>
      <c r="R3463" t="s">
        <v>8336</v>
      </c>
      <c r="S3463" s="14">
        <f t="shared" si="326"/>
        <v>42170.447013888886</v>
      </c>
      <c r="T3463" s="14">
        <f t="shared" si="327"/>
        <v>42200.447013888886</v>
      </c>
      <c r="U3463">
        <f t="shared" si="328"/>
        <v>30</v>
      </c>
      <c r="V3463">
        <f t="shared" si="329"/>
        <v>2015</v>
      </c>
    </row>
    <row r="3464" spans="1:22" ht="60" x14ac:dyDescent="0.25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>
        <f t="shared" si="324"/>
        <v>0</v>
      </c>
      <c r="P3464">
        <f t="shared" si="325"/>
        <v>8.5</v>
      </c>
      <c r="Q3464" t="s">
        <v>8310</v>
      </c>
      <c r="R3464" t="s">
        <v>8346</v>
      </c>
      <c r="S3464" s="14">
        <f t="shared" si="326"/>
        <v>41974.911087962959</v>
      </c>
      <c r="T3464" s="14">
        <f t="shared" si="327"/>
        <v>42014.332638888889</v>
      </c>
      <c r="U3464">
        <f t="shared" si="328"/>
        <v>40</v>
      </c>
      <c r="V3464">
        <f t="shared" si="329"/>
        <v>2014</v>
      </c>
    </row>
    <row r="3465" spans="1:22" ht="60" x14ac:dyDescent="0.25">
      <c r="A3465">
        <v>494</v>
      </c>
      <c r="B3465" s="3" t="s">
        <v>495</v>
      </c>
      <c r="C3465" s="3" t="s">
        <v>4604</v>
      </c>
      <c r="D3465" s="6">
        <v>20000</v>
      </c>
      <c r="E3465" s="8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>
        <f t="shared" si="324"/>
        <v>0</v>
      </c>
      <c r="P3465">
        <f t="shared" si="325"/>
        <v>10.33</v>
      </c>
      <c r="Q3465" t="s">
        <v>8318</v>
      </c>
      <c r="R3465" t="s">
        <v>8345</v>
      </c>
      <c r="S3465" s="14">
        <f t="shared" si="326"/>
        <v>41799.830613425926</v>
      </c>
      <c r="T3465" s="14">
        <f t="shared" si="327"/>
        <v>41823.125</v>
      </c>
      <c r="U3465">
        <f t="shared" si="328"/>
        <v>24</v>
      </c>
      <c r="V3465">
        <f t="shared" si="329"/>
        <v>2014</v>
      </c>
    </row>
    <row r="3466" spans="1:22" ht="60" x14ac:dyDescent="0.25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>
        <f t="shared" si="324"/>
        <v>0</v>
      </c>
      <c r="P3466">
        <f t="shared" si="325"/>
        <v>15.5</v>
      </c>
      <c r="Q3466" t="s">
        <v>8308</v>
      </c>
      <c r="R3466" t="s">
        <v>8355</v>
      </c>
      <c r="S3466" s="14">
        <f t="shared" si="326"/>
        <v>42047.812523148154</v>
      </c>
      <c r="T3466" s="14">
        <f t="shared" si="327"/>
        <v>42071.636111111111</v>
      </c>
      <c r="U3466">
        <f t="shared" si="328"/>
        <v>24</v>
      </c>
      <c r="V3466">
        <f t="shared" si="329"/>
        <v>2015</v>
      </c>
    </row>
    <row r="3467" spans="1:22" ht="30" x14ac:dyDescent="0.25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>
        <f t="shared" si="324"/>
        <v>0</v>
      </c>
      <c r="P3467">
        <f t="shared" si="325"/>
        <v>15</v>
      </c>
      <c r="Q3467" t="s">
        <v>8318</v>
      </c>
      <c r="R3467" t="s">
        <v>8338</v>
      </c>
      <c r="S3467" s="14">
        <f t="shared" si="326"/>
        <v>41875.077546296299</v>
      </c>
      <c r="T3467" s="14">
        <f t="shared" si="327"/>
        <v>41905.077546296299</v>
      </c>
      <c r="U3467">
        <f t="shared" si="328"/>
        <v>30</v>
      </c>
      <c r="V3467">
        <f t="shared" si="329"/>
        <v>2014</v>
      </c>
    </row>
    <row r="3468" spans="1:22" ht="60" x14ac:dyDescent="0.25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>
        <f t="shared" si="324"/>
        <v>0</v>
      </c>
      <c r="P3468">
        <f t="shared" si="325"/>
        <v>30</v>
      </c>
      <c r="Q3468" t="s">
        <v>8326</v>
      </c>
      <c r="R3468" t="s">
        <v>8354</v>
      </c>
      <c r="S3468" s="14">
        <f t="shared" si="326"/>
        <v>42184.185844907406</v>
      </c>
      <c r="T3468" s="14">
        <f t="shared" si="327"/>
        <v>42219.185844907406</v>
      </c>
      <c r="U3468">
        <f t="shared" si="328"/>
        <v>35</v>
      </c>
      <c r="V3468">
        <f t="shared" si="329"/>
        <v>2015</v>
      </c>
    </row>
    <row r="3469" spans="1:22" ht="60" x14ac:dyDescent="0.25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>
        <f t="shared" si="324"/>
        <v>0</v>
      </c>
      <c r="P3469">
        <f t="shared" si="325"/>
        <v>30</v>
      </c>
      <c r="Q3469" t="s">
        <v>8308</v>
      </c>
      <c r="R3469" t="s">
        <v>8355</v>
      </c>
      <c r="S3469" s="14">
        <f t="shared" si="326"/>
        <v>42179.653379629628</v>
      </c>
      <c r="T3469" s="14">
        <f t="shared" si="327"/>
        <v>42210.915972222225</v>
      </c>
      <c r="U3469">
        <f t="shared" si="328"/>
        <v>32</v>
      </c>
      <c r="V3469">
        <f t="shared" si="329"/>
        <v>2015</v>
      </c>
    </row>
    <row r="3470" spans="1:22" ht="45" x14ac:dyDescent="0.25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>
        <f t="shared" si="324"/>
        <v>0</v>
      </c>
      <c r="P3470">
        <f t="shared" si="325"/>
        <v>15</v>
      </c>
      <c r="Q3470" t="s">
        <v>8326</v>
      </c>
      <c r="R3470" t="s">
        <v>8354</v>
      </c>
      <c r="S3470" s="14">
        <f t="shared" si="326"/>
        <v>41919.140706018516</v>
      </c>
      <c r="T3470" s="14">
        <f t="shared" si="327"/>
        <v>41949.182372685187</v>
      </c>
      <c r="U3470">
        <f t="shared" si="328"/>
        <v>31</v>
      </c>
      <c r="V3470">
        <f t="shared" si="329"/>
        <v>2014</v>
      </c>
    </row>
    <row r="3471" spans="1:22" ht="45" x14ac:dyDescent="0.25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>
        <f t="shared" si="324"/>
        <v>0</v>
      </c>
      <c r="P3471">
        <f t="shared" si="325"/>
        <v>5.8</v>
      </c>
      <c r="Q3471" t="s">
        <v>8310</v>
      </c>
      <c r="R3471" t="s">
        <v>8346</v>
      </c>
      <c r="S3471" s="14">
        <f t="shared" si="326"/>
        <v>42412.934212962966</v>
      </c>
      <c r="T3471" s="14">
        <f t="shared" si="327"/>
        <v>42442.892546296294</v>
      </c>
      <c r="U3471">
        <f t="shared" si="328"/>
        <v>30</v>
      </c>
      <c r="V3471">
        <f t="shared" si="329"/>
        <v>2016</v>
      </c>
    </row>
    <row r="3472" spans="1:22" ht="45" x14ac:dyDescent="0.25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>
        <f t="shared" si="324"/>
        <v>0</v>
      </c>
      <c r="P3472">
        <f t="shared" si="325"/>
        <v>29</v>
      </c>
      <c r="Q3472" t="s">
        <v>8315</v>
      </c>
      <c r="R3472" t="s">
        <v>8316</v>
      </c>
      <c r="S3472" s="14">
        <f t="shared" si="326"/>
        <v>42359.725243055553</v>
      </c>
      <c r="T3472" s="14">
        <f t="shared" si="327"/>
        <v>42389.725243055553</v>
      </c>
      <c r="U3472">
        <f t="shared" si="328"/>
        <v>30</v>
      </c>
      <c r="V3472">
        <f t="shared" si="329"/>
        <v>2015</v>
      </c>
    </row>
    <row r="3473" spans="1:22" ht="45" x14ac:dyDescent="0.25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>
        <f t="shared" si="324"/>
        <v>0</v>
      </c>
      <c r="P3473">
        <f t="shared" si="325"/>
        <v>13.01</v>
      </c>
      <c r="Q3473" t="s">
        <v>8326</v>
      </c>
      <c r="R3473" t="s">
        <v>8354</v>
      </c>
      <c r="S3473" s="14">
        <f t="shared" si="326"/>
        <v>41787.898240740738</v>
      </c>
      <c r="T3473" s="14">
        <f t="shared" si="327"/>
        <v>41817.898240740738</v>
      </c>
      <c r="U3473">
        <f t="shared" si="328"/>
        <v>30</v>
      </c>
      <c r="V3473">
        <f t="shared" si="329"/>
        <v>2014</v>
      </c>
    </row>
    <row r="3474" spans="1:22" ht="60" x14ac:dyDescent="0.25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>
        <f t="shared" si="324"/>
        <v>0</v>
      </c>
      <c r="P3474">
        <f t="shared" si="325"/>
        <v>13</v>
      </c>
      <c r="Q3474" t="s">
        <v>8318</v>
      </c>
      <c r="R3474" t="s">
        <v>8345</v>
      </c>
      <c r="S3474" s="14">
        <f t="shared" si="326"/>
        <v>42038.824988425928</v>
      </c>
      <c r="T3474" s="14">
        <f t="shared" si="327"/>
        <v>42054.824988425928</v>
      </c>
      <c r="U3474">
        <f t="shared" si="328"/>
        <v>16</v>
      </c>
      <c r="V3474">
        <f t="shared" si="329"/>
        <v>2015</v>
      </c>
    </row>
    <row r="3475" spans="1:22" ht="30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324"/>
        <v>0</v>
      </c>
      <c r="P3475">
        <f t="shared" si="325"/>
        <v>13</v>
      </c>
      <c r="Q3475" t="s">
        <v>8308</v>
      </c>
      <c r="R3475" t="s">
        <v>8355</v>
      </c>
      <c r="S3475" s="14">
        <f t="shared" si="326"/>
        <v>42446.780162037037</v>
      </c>
      <c r="T3475" s="14">
        <f t="shared" si="327"/>
        <v>42476.780162037037</v>
      </c>
      <c r="U3475">
        <f t="shared" si="328"/>
        <v>30</v>
      </c>
      <c r="V3475">
        <f t="shared" si="329"/>
        <v>2016</v>
      </c>
    </row>
    <row r="3476" spans="1:22" ht="60" x14ac:dyDescent="0.25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>
        <f t="shared" si="324"/>
        <v>0</v>
      </c>
      <c r="P3476">
        <f t="shared" si="325"/>
        <v>13</v>
      </c>
      <c r="Q3476" t="s">
        <v>8308</v>
      </c>
      <c r="R3476" t="s">
        <v>8314</v>
      </c>
      <c r="S3476" s="14">
        <f t="shared" si="326"/>
        <v>41855.784305555557</v>
      </c>
      <c r="T3476" s="14">
        <f t="shared" si="327"/>
        <v>41885.784305555557</v>
      </c>
      <c r="U3476">
        <f t="shared" si="328"/>
        <v>30</v>
      </c>
      <c r="V3476">
        <f t="shared" si="329"/>
        <v>2014</v>
      </c>
    </row>
    <row r="3477" spans="1:22" ht="60" x14ac:dyDescent="0.25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>
        <f t="shared" si="324"/>
        <v>0</v>
      </c>
      <c r="P3477">
        <f t="shared" si="325"/>
        <v>13</v>
      </c>
      <c r="Q3477" t="s">
        <v>8321</v>
      </c>
      <c r="R3477" t="s">
        <v>8356</v>
      </c>
      <c r="S3477" s="14">
        <f t="shared" si="326"/>
        <v>42604.239629629628</v>
      </c>
      <c r="T3477" s="14">
        <f t="shared" si="327"/>
        <v>42634.239629629628</v>
      </c>
      <c r="U3477">
        <f t="shared" si="328"/>
        <v>30</v>
      </c>
      <c r="V3477">
        <f t="shared" si="329"/>
        <v>2016</v>
      </c>
    </row>
    <row r="3478" spans="1:22" ht="60" x14ac:dyDescent="0.25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>
        <f t="shared" si="324"/>
        <v>0</v>
      </c>
      <c r="P3478">
        <f t="shared" si="325"/>
        <v>13</v>
      </c>
      <c r="Q3478" t="s">
        <v>8310</v>
      </c>
      <c r="R3478" t="s">
        <v>8342</v>
      </c>
      <c r="S3478" s="14">
        <f t="shared" si="326"/>
        <v>42529.969131944439</v>
      </c>
      <c r="T3478" s="14">
        <f t="shared" si="327"/>
        <v>42549.969131944439</v>
      </c>
      <c r="U3478">
        <f t="shared" si="328"/>
        <v>20</v>
      </c>
      <c r="V3478">
        <f t="shared" si="329"/>
        <v>2016</v>
      </c>
    </row>
    <row r="3479" spans="1:22" ht="60" x14ac:dyDescent="0.25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>
        <f t="shared" si="324"/>
        <v>0</v>
      </c>
      <c r="P3479">
        <f t="shared" si="325"/>
        <v>13</v>
      </c>
      <c r="Q3479" t="s">
        <v>8326</v>
      </c>
      <c r="R3479" t="s">
        <v>8354</v>
      </c>
      <c r="S3479" s="14">
        <f t="shared" si="326"/>
        <v>42180.18604166666</v>
      </c>
      <c r="T3479" s="14">
        <f t="shared" si="327"/>
        <v>42220.18604166666</v>
      </c>
      <c r="U3479">
        <f t="shared" si="328"/>
        <v>40</v>
      </c>
      <c r="V3479">
        <f t="shared" si="329"/>
        <v>2015</v>
      </c>
    </row>
    <row r="3480" spans="1:22" ht="30" x14ac:dyDescent="0.25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>
        <f t="shared" si="324"/>
        <v>0</v>
      </c>
      <c r="P3480">
        <f t="shared" si="325"/>
        <v>13</v>
      </c>
      <c r="Q3480" t="s">
        <v>8315</v>
      </c>
      <c r="R3480" t="s">
        <v>8328</v>
      </c>
      <c r="S3480" s="14">
        <f t="shared" si="326"/>
        <v>42062.680486111116</v>
      </c>
      <c r="T3480" s="14">
        <f t="shared" si="327"/>
        <v>42122.638819444444</v>
      </c>
      <c r="U3480">
        <f t="shared" si="328"/>
        <v>60</v>
      </c>
      <c r="V3480">
        <f t="shared" si="329"/>
        <v>2015</v>
      </c>
    </row>
    <row r="3481" spans="1:22" ht="45" x14ac:dyDescent="0.25">
      <c r="A3481">
        <v>3124</v>
      </c>
      <c r="B3481" s="3" t="s">
        <v>3124</v>
      </c>
      <c r="C3481" s="3" t="s">
        <v>7234</v>
      </c>
      <c r="D3481" s="6">
        <v>800000</v>
      </c>
      <c r="E3481" s="8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>
        <f t="shared" si="324"/>
        <v>0</v>
      </c>
      <c r="P3481">
        <f t="shared" si="325"/>
        <v>6.5</v>
      </c>
      <c r="Q3481" t="s">
        <v>8315</v>
      </c>
      <c r="R3481" t="s">
        <v>8328</v>
      </c>
      <c r="S3481" s="14">
        <f t="shared" si="326"/>
        <v>41977.780104166668</v>
      </c>
      <c r="T3481" s="14">
        <f t="shared" si="327"/>
        <v>42037.780104166668</v>
      </c>
      <c r="U3481">
        <f t="shared" si="328"/>
        <v>60</v>
      </c>
      <c r="V3481">
        <f t="shared" si="329"/>
        <v>2014</v>
      </c>
    </row>
    <row r="3482" spans="1:22" ht="45" x14ac:dyDescent="0.25">
      <c r="A3482">
        <v>3853</v>
      </c>
      <c r="B3482" s="3" t="s">
        <v>3850</v>
      </c>
      <c r="C3482" s="3" t="s">
        <v>7962</v>
      </c>
      <c r="D3482" s="6">
        <v>100000</v>
      </c>
      <c r="E3482" s="8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8269</v>
      </c>
      <c r="O3482">
        <f t="shared" si="324"/>
        <v>0</v>
      </c>
      <c r="P3482">
        <f t="shared" si="325"/>
        <v>13</v>
      </c>
      <c r="Q3482" t="s">
        <v>8315</v>
      </c>
      <c r="R3482" t="s">
        <v>8316</v>
      </c>
      <c r="S3482" s="14">
        <f t="shared" si="326"/>
        <v>41848.84002314815</v>
      </c>
      <c r="T3482" s="14">
        <f t="shared" si="327"/>
        <v>41883.84002314815</v>
      </c>
      <c r="U3482">
        <f t="shared" si="328"/>
        <v>35</v>
      </c>
      <c r="V3482">
        <f t="shared" si="329"/>
        <v>2014</v>
      </c>
    </row>
    <row r="3483" spans="1:22" ht="60" x14ac:dyDescent="0.25">
      <c r="A3483">
        <v>459</v>
      </c>
      <c r="B3483" s="3" t="s">
        <v>460</v>
      </c>
      <c r="C3483" s="3" t="s">
        <v>4569</v>
      </c>
      <c r="D3483" s="6">
        <v>39000</v>
      </c>
      <c r="E3483" s="8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>
        <f t="shared" si="324"/>
        <v>0</v>
      </c>
      <c r="P3483">
        <f t="shared" si="325"/>
        <v>25</v>
      </c>
      <c r="Q3483" t="s">
        <v>8318</v>
      </c>
      <c r="R3483" t="s">
        <v>8345</v>
      </c>
      <c r="S3483" s="14">
        <f t="shared" si="326"/>
        <v>40800.6403587963</v>
      </c>
      <c r="T3483" s="14">
        <f t="shared" si="327"/>
        <v>40860.682025462964</v>
      </c>
      <c r="U3483">
        <f t="shared" si="328"/>
        <v>61</v>
      </c>
      <c r="V3483">
        <f t="shared" si="329"/>
        <v>2011</v>
      </c>
    </row>
    <row r="3484" spans="1:22" ht="30" x14ac:dyDescent="0.25">
      <c r="A3484">
        <v>460</v>
      </c>
      <c r="B3484" s="3" t="s">
        <v>461</v>
      </c>
      <c r="C3484" s="3" t="s">
        <v>4570</v>
      </c>
      <c r="D3484" s="6">
        <v>8500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>
        <f t="shared" si="324"/>
        <v>0</v>
      </c>
      <c r="P3484">
        <f t="shared" si="325"/>
        <v>12.5</v>
      </c>
      <c r="Q3484" t="s">
        <v>8318</v>
      </c>
      <c r="R3484" t="s">
        <v>8345</v>
      </c>
      <c r="S3484" s="14">
        <f t="shared" si="326"/>
        <v>41759.542534722219</v>
      </c>
      <c r="T3484" s="14">
        <f t="shared" si="327"/>
        <v>41791.166666666664</v>
      </c>
      <c r="U3484">
        <f t="shared" si="328"/>
        <v>32</v>
      </c>
      <c r="V3484">
        <f t="shared" si="329"/>
        <v>2014</v>
      </c>
    </row>
    <row r="3485" spans="1:22" ht="45" x14ac:dyDescent="0.25">
      <c r="A3485">
        <v>938</v>
      </c>
      <c r="B3485" s="3" t="s">
        <v>939</v>
      </c>
      <c r="C3485" s="3" t="s">
        <v>5048</v>
      </c>
      <c r="D3485" s="6">
        <v>7000</v>
      </c>
      <c r="E3485" s="8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>
        <f t="shared" si="324"/>
        <v>0</v>
      </c>
      <c r="P3485">
        <f t="shared" si="325"/>
        <v>25</v>
      </c>
      <c r="Q3485" t="s">
        <v>8312</v>
      </c>
      <c r="R3485" t="s">
        <v>8344</v>
      </c>
      <c r="S3485" s="14">
        <f t="shared" si="326"/>
        <v>41124.479722222226</v>
      </c>
      <c r="T3485" s="14">
        <f t="shared" si="327"/>
        <v>41154.479722222226</v>
      </c>
      <c r="U3485">
        <f t="shared" si="328"/>
        <v>30</v>
      </c>
      <c r="V3485">
        <f t="shared" si="329"/>
        <v>2012</v>
      </c>
    </row>
    <row r="3486" spans="1:22" ht="45" x14ac:dyDescent="0.25">
      <c r="A3486">
        <v>1171</v>
      </c>
      <c r="B3486" s="3" t="s">
        <v>1172</v>
      </c>
      <c r="C3486" s="3" t="s">
        <v>5281</v>
      </c>
      <c r="D3486" s="6">
        <v>25000</v>
      </c>
      <c r="E3486" s="8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>
        <f t="shared" si="324"/>
        <v>0</v>
      </c>
      <c r="P3486">
        <f t="shared" si="325"/>
        <v>25</v>
      </c>
      <c r="Q3486" t="s">
        <v>8326</v>
      </c>
      <c r="R3486" t="s">
        <v>8354</v>
      </c>
      <c r="S3486" s="14">
        <f t="shared" si="326"/>
        <v>41938.804710648146</v>
      </c>
      <c r="T3486" s="14">
        <f t="shared" si="327"/>
        <v>41956.846377314811</v>
      </c>
      <c r="U3486">
        <f t="shared" si="328"/>
        <v>19</v>
      </c>
      <c r="V3486">
        <f t="shared" si="329"/>
        <v>2014</v>
      </c>
    </row>
    <row r="3487" spans="1:22" x14ac:dyDescent="0.25">
      <c r="A3487">
        <v>1988</v>
      </c>
      <c r="B3487" s="3" t="s">
        <v>1989</v>
      </c>
      <c r="C3487" s="3" t="s">
        <v>6098</v>
      </c>
      <c r="D3487" s="6">
        <v>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>
        <f t="shared" si="324"/>
        <v>0</v>
      </c>
      <c r="P3487">
        <f t="shared" si="325"/>
        <v>25</v>
      </c>
      <c r="Q3487" t="s">
        <v>8323</v>
      </c>
      <c r="R3487" t="s">
        <v>8352</v>
      </c>
      <c r="S3487" s="14">
        <f t="shared" si="326"/>
        <v>42206.763217592597</v>
      </c>
      <c r="T3487" s="14">
        <f t="shared" si="327"/>
        <v>42236.763217592597</v>
      </c>
      <c r="U3487">
        <f t="shared" si="328"/>
        <v>30</v>
      </c>
      <c r="V3487">
        <f t="shared" si="329"/>
        <v>2015</v>
      </c>
    </row>
    <row r="3488" spans="1:22" ht="60" x14ac:dyDescent="0.25">
      <c r="A3488">
        <v>2128</v>
      </c>
      <c r="B3488" s="3" t="s">
        <v>2129</v>
      </c>
      <c r="C3488" s="3" t="s">
        <v>6238</v>
      </c>
      <c r="D3488" s="6">
        <v>15000</v>
      </c>
      <c r="E3488" s="8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>
        <f t="shared" si="324"/>
        <v>0</v>
      </c>
      <c r="P3488">
        <f t="shared" si="325"/>
        <v>25</v>
      </c>
      <c r="Q3488" t="s">
        <v>8310</v>
      </c>
      <c r="R3488" t="s">
        <v>8346</v>
      </c>
      <c r="S3488" s="14">
        <f t="shared" si="326"/>
        <v>41843.772789351853</v>
      </c>
      <c r="T3488" s="14">
        <f t="shared" si="327"/>
        <v>41903.772789351853</v>
      </c>
      <c r="U3488">
        <f t="shared" si="328"/>
        <v>60</v>
      </c>
      <c r="V3488">
        <f t="shared" si="329"/>
        <v>2014</v>
      </c>
    </row>
    <row r="3489" spans="1:22" ht="45" x14ac:dyDescent="0.25">
      <c r="A3489">
        <v>2354</v>
      </c>
      <c r="B3489" s="3" t="s">
        <v>2355</v>
      </c>
      <c r="C3489" s="3" t="s">
        <v>6464</v>
      </c>
      <c r="D3489" s="6">
        <v>35000</v>
      </c>
      <c r="E3489" s="8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>
        <f t="shared" si="324"/>
        <v>0</v>
      </c>
      <c r="P3489">
        <f t="shared" si="325"/>
        <v>25</v>
      </c>
      <c r="Q3489" t="s">
        <v>8308</v>
      </c>
      <c r="R3489" t="s">
        <v>8355</v>
      </c>
      <c r="S3489" s="14">
        <f t="shared" si="326"/>
        <v>41954.722916666666</v>
      </c>
      <c r="T3489" s="14">
        <f t="shared" si="327"/>
        <v>42014.722916666666</v>
      </c>
      <c r="U3489">
        <f t="shared" si="328"/>
        <v>60</v>
      </c>
      <c r="V3489">
        <f t="shared" si="329"/>
        <v>2014</v>
      </c>
    </row>
    <row r="3490" spans="1:22" ht="30" x14ac:dyDescent="0.25">
      <c r="A3490">
        <v>2391</v>
      </c>
      <c r="B3490" s="3" t="s">
        <v>2392</v>
      </c>
      <c r="C3490" s="3" t="s">
        <v>6501</v>
      </c>
      <c r="D3490" s="6">
        <v>20000</v>
      </c>
      <c r="E3490" s="8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>
        <f t="shared" si="324"/>
        <v>0</v>
      </c>
      <c r="P3490">
        <f t="shared" si="325"/>
        <v>25</v>
      </c>
      <c r="Q3490" t="s">
        <v>8308</v>
      </c>
      <c r="R3490" t="s">
        <v>8355</v>
      </c>
      <c r="S3490" s="14">
        <f t="shared" si="326"/>
        <v>42064.794490740736</v>
      </c>
      <c r="T3490" s="14">
        <f t="shared" si="327"/>
        <v>42094.752824074079</v>
      </c>
      <c r="U3490">
        <f t="shared" si="328"/>
        <v>30</v>
      </c>
      <c r="V3490">
        <f t="shared" si="329"/>
        <v>2015</v>
      </c>
    </row>
    <row r="3491" spans="1:22" ht="45" x14ac:dyDescent="0.25">
      <c r="A3491">
        <v>2902</v>
      </c>
      <c r="B3491" s="3" t="s">
        <v>2902</v>
      </c>
      <c r="C3491" s="3" t="s">
        <v>7012</v>
      </c>
      <c r="D3491" s="6">
        <v>150000</v>
      </c>
      <c r="E3491" s="8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8269</v>
      </c>
      <c r="O3491">
        <f t="shared" si="324"/>
        <v>0</v>
      </c>
      <c r="P3491">
        <f t="shared" si="325"/>
        <v>25</v>
      </c>
      <c r="Q3491" t="s">
        <v>8315</v>
      </c>
      <c r="R3491" t="s">
        <v>8316</v>
      </c>
      <c r="S3491" s="14">
        <f t="shared" si="326"/>
        <v>42210.439768518518</v>
      </c>
      <c r="T3491" s="14">
        <f t="shared" si="327"/>
        <v>42240.439768518518</v>
      </c>
      <c r="U3491">
        <f t="shared" si="328"/>
        <v>30</v>
      </c>
      <c r="V3491">
        <f t="shared" si="329"/>
        <v>2015</v>
      </c>
    </row>
    <row r="3492" spans="1:22" ht="45" x14ac:dyDescent="0.25">
      <c r="A3492">
        <v>3094</v>
      </c>
      <c r="B3492" s="3" t="s">
        <v>3094</v>
      </c>
      <c r="C3492" s="3" t="s">
        <v>7204</v>
      </c>
      <c r="D3492" s="6">
        <v>100000</v>
      </c>
      <c r="E3492" s="8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>
        <f t="shared" si="324"/>
        <v>0</v>
      </c>
      <c r="P3492">
        <f t="shared" si="325"/>
        <v>25</v>
      </c>
      <c r="Q3492" t="s">
        <v>8315</v>
      </c>
      <c r="R3492" t="s">
        <v>8328</v>
      </c>
      <c r="S3492" s="14">
        <f t="shared" si="326"/>
        <v>42207.795787037037</v>
      </c>
      <c r="T3492" s="14">
        <f t="shared" si="327"/>
        <v>42267.795787037037</v>
      </c>
      <c r="U3492">
        <f t="shared" si="328"/>
        <v>60</v>
      </c>
      <c r="V3492">
        <f t="shared" si="329"/>
        <v>2015</v>
      </c>
    </row>
    <row r="3493" spans="1:22" ht="60" x14ac:dyDescent="0.25">
      <c r="A3493">
        <v>3952</v>
      </c>
      <c r="B3493" s="3" t="s">
        <v>3949</v>
      </c>
      <c r="C3493" s="3" t="s">
        <v>8059</v>
      </c>
      <c r="D3493" s="6">
        <v>26000</v>
      </c>
      <c r="E3493" s="8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8269</v>
      </c>
      <c r="O3493">
        <f t="shared" si="324"/>
        <v>0</v>
      </c>
      <c r="P3493">
        <f t="shared" si="325"/>
        <v>25</v>
      </c>
      <c r="Q3493" t="s">
        <v>8315</v>
      </c>
      <c r="R3493" t="s">
        <v>8316</v>
      </c>
      <c r="S3493" s="14">
        <f t="shared" si="326"/>
        <v>42243.790393518517</v>
      </c>
      <c r="T3493" s="14">
        <f t="shared" si="327"/>
        <v>42303.790393518517</v>
      </c>
      <c r="U3493">
        <f t="shared" si="328"/>
        <v>60</v>
      </c>
      <c r="V3493">
        <f t="shared" si="329"/>
        <v>2015</v>
      </c>
    </row>
    <row r="3494" spans="1:22" ht="60" x14ac:dyDescent="0.25">
      <c r="A3494">
        <v>4066</v>
      </c>
      <c r="B3494" s="3" t="s">
        <v>4062</v>
      </c>
      <c r="C3494" s="3" t="s">
        <v>8170</v>
      </c>
      <c r="D3494" s="6">
        <v>15000</v>
      </c>
      <c r="E3494" s="8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8269</v>
      </c>
      <c r="O3494">
        <f t="shared" si="324"/>
        <v>0</v>
      </c>
      <c r="P3494">
        <f t="shared" si="325"/>
        <v>25</v>
      </c>
      <c r="Q3494" t="s">
        <v>8315</v>
      </c>
      <c r="R3494" t="s">
        <v>8316</v>
      </c>
      <c r="S3494" s="14">
        <f t="shared" si="326"/>
        <v>42479.039212962962</v>
      </c>
      <c r="T3494" s="14">
        <f t="shared" si="327"/>
        <v>42509.039212962962</v>
      </c>
      <c r="U3494">
        <f t="shared" si="328"/>
        <v>30</v>
      </c>
      <c r="V3494">
        <f t="shared" si="329"/>
        <v>2016</v>
      </c>
    </row>
    <row r="3495" spans="1:22" ht="60" x14ac:dyDescent="0.25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>
        <f t="shared" si="324"/>
        <v>0</v>
      </c>
      <c r="P3495">
        <f t="shared" si="325"/>
        <v>2.67</v>
      </c>
      <c r="Q3495" t="s">
        <v>8315</v>
      </c>
      <c r="R3495" t="s">
        <v>8328</v>
      </c>
      <c r="S3495" s="14">
        <f t="shared" si="326"/>
        <v>42097.649224537032</v>
      </c>
      <c r="T3495" s="14">
        <f t="shared" si="327"/>
        <v>42157.649224537032</v>
      </c>
      <c r="U3495">
        <f t="shared" si="328"/>
        <v>60</v>
      </c>
      <c r="V3495">
        <f t="shared" si="329"/>
        <v>2015</v>
      </c>
    </row>
    <row r="3496" spans="1:22" ht="75" x14ac:dyDescent="0.25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>
        <f t="shared" si="324"/>
        <v>0</v>
      </c>
      <c r="P3496">
        <f t="shared" si="325"/>
        <v>7.33</v>
      </c>
      <c r="Q3496" t="s">
        <v>8315</v>
      </c>
      <c r="R3496" t="s">
        <v>8328</v>
      </c>
      <c r="S3496" s="14">
        <f t="shared" si="326"/>
        <v>42409.571284722217</v>
      </c>
      <c r="T3496" s="14">
        <f t="shared" si="327"/>
        <v>42439.571284722217</v>
      </c>
      <c r="U3496">
        <f t="shared" si="328"/>
        <v>30</v>
      </c>
      <c r="V3496">
        <f t="shared" si="329"/>
        <v>2016</v>
      </c>
    </row>
    <row r="3497" spans="1:22" ht="45" x14ac:dyDescent="0.25">
      <c r="A3497">
        <v>900</v>
      </c>
      <c r="B3497" s="3" t="s">
        <v>901</v>
      </c>
      <c r="C3497" s="3" t="s">
        <v>5010</v>
      </c>
      <c r="D3497" s="6">
        <v>5000</v>
      </c>
      <c r="E3497" s="8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>
        <f t="shared" si="324"/>
        <v>0</v>
      </c>
      <c r="P3497">
        <f t="shared" si="325"/>
        <v>10.5</v>
      </c>
      <c r="Q3497" t="s">
        <v>8312</v>
      </c>
      <c r="R3497" t="s">
        <v>8344</v>
      </c>
      <c r="S3497" s="14">
        <f t="shared" si="326"/>
        <v>42429.84956018519</v>
      </c>
      <c r="T3497" s="14">
        <f t="shared" si="327"/>
        <v>42459.807893518519</v>
      </c>
      <c r="U3497">
        <f t="shared" si="328"/>
        <v>30</v>
      </c>
      <c r="V3497">
        <f t="shared" si="329"/>
        <v>2016</v>
      </c>
    </row>
    <row r="3498" spans="1:22" ht="45" x14ac:dyDescent="0.25">
      <c r="A3498">
        <v>1129</v>
      </c>
      <c r="B3498" s="3" t="s">
        <v>1130</v>
      </c>
      <c r="C3498" s="3" t="s">
        <v>5239</v>
      </c>
      <c r="D3498" s="6">
        <v>20000</v>
      </c>
      <c r="E3498" s="8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>
        <f t="shared" si="324"/>
        <v>0</v>
      </c>
      <c r="P3498">
        <f t="shared" si="325"/>
        <v>10.5</v>
      </c>
      <c r="Q3498" t="s">
        <v>8310</v>
      </c>
      <c r="R3498" t="s">
        <v>8342</v>
      </c>
      <c r="S3498" s="14">
        <f t="shared" si="326"/>
        <v>42496.264965277776</v>
      </c>
      <c r="T3498" s="14">
        <f t="shared" si="327"/>
        <v>42526.264965277776</v>
      </c>
      <c r="U3498">
        <f t="shared" si="328"/>
        <v>30</v>
      </c>
      <c r="V3498">
        <f t="shared" si="329"/>
        <v>2016</v>
      </c>
    </row>
    <row r="3499" spans="1:22" ht="60" x14ac:dyDescent="0.25">
      <c r="A3499">
        <v>3961</v>
      </c>
      <c r="B3499" s="3" t="s">
        <v>3958</v>
      </c>
      <c r="C3499" s="3" t="s">
        <v>8068</v>
      </c>
      <c r="D3499" s="6">
        <v>5000</v>
      </c>
      <c r="E3499" s="8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8269</v>
      </c>
      <c r="O3499">
        <f t="shared" si="324"/>
        <v>0</v>
      </c>
      <c r="P3499">
        <f t="shared" si="325"/>
        <v>10.5</v>
      </c>
      <c r="Q3499" t="s">
        <v>8315</v>
      </c>
      <c r="R3499" t="s">
        <v>8316</v>
      </c>
      <c r="S3499" s="14">
        <f t="shared" si="326"/>
        <v>41745.891319444447</v>
      </c>
      <c r="T3499" s="14">
        <f t="shared" si="327"/>
        <v>41767.891319444447</v>
      </c>
      <c r="U3499">
        <f t="shared" si="328"/>
        <v>22</v>
      </c>
      <c r="V3499">
        <f t="shared" si="329"/>
        <v>2014</v>
      </c>
    </row>
    <row r="3500" spans="1:22" ht="45" x14ac:dyDescent="0.25">
      <c r="A3500">
        <v>4041</v>
      </c>
      <c r="B3500" s="3" t="s">
        <v>4037</v>
      </c>
      <c r="C3500" s="3" t="s">
        <v>8145</v>
      </c>
      <c r="D3500" s="6">
        <v>5000</v>
      </c>
      <c r="E3500" s="8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8269</v>
      </c>
      <c r="O3500">
        <f t="shared" si="324"/>
        <v>0</v>
      </c>
      <c r="P3500">
        <f t="shared" si="325"/>
        <v>10.5</v>
      </c>
      <c r="Q3500" t="s">
        <v>8315</v>
      </c>
      <c r="R3500" t="s">
        <v>8316</v>
      </c>
      <c r="S3500" s="14">
        <f t="shared" si="326"/>
        <v>42559.474004629628</v>
      </c>
      <c r="T3500" s="14">
        <f t="shared" si="327"/>
        <v>42619.474004629628</v>
      </c>
      <c r="U3500">
        <f t="shared" si="328"/>
        <v>60</v>
      </c>
      <c r="V3500">
        <f t="shared" si="329"/>
        <v>2016</v>
      </c>
    </row>
    <row r="3501" spans="1:22" ht="60" x14ac:dyDescent="0.25">
      <c r="A3501">
        <v>4042</v>
      </c>
      <c r="B3501" s="3" t="s">
        <v>4038</v>
      </c>
      <c r="C3501" s="3" t="s">
        <v>8146</v>
      </c>
      <c r="D3501" s="6">
        <v>10000</v>
      </c>
      <c r="E3501" s="8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>
        <f t="shared" si="324"/>
        <v>0</v>
      </c>
      <c r="P3501">
        <f t="shared" si="325"/>
        <v>7</v>
      </c>
      <c r="Q3501" t="s">
        <v>8315</v>
      </c>
      <c r="R3501" t="s">
        <v>8316</v>
      </c>
      <c r="S3501" s="14">
        <f t="shared" si="326"/>
        <v>41995.084074074075</v>
      </c>
      <c r="T3501" s="14">
        <f t="shared" si="327"/>
        <v>42024.802777777775</v>
      </c>
      <c r="U3501">
        <f t="shared" si="328"/>
        <v>30</v>
      </c>
      <c r="V3501">
        <f t="shared" si="329"/>
        <v>2014</v>
      </c>
    </row>
    <row r="3502" spans="1:22" ht="45" x14ac:dyDescent="0.25">
      <c r="A3502">
        <v>213</v>
      </c>
      <c r="B3502" s="3" t="s">
        <v>215</v>
      </c>
      <c r="C3502" s="3" t="s">
        <v>4323</v>
      </c>
      <c r="D3502" s="6">
        <v>50000</v>
      </c>
      <c r="E3502" s="8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>
        <f t="shared" si="324"/>
        <v>0</v>
      </c>
      <c r="P3502">
        <f t="shared" si="325"/>
        <v>20</v>
      </c>
      <c r="Q3502" t="s">
        <v>8318</v>
      </c>
      <c r="R3502" t="s">
        <v>8347</v>
      </c>
      <c r="S3502" s="14">
        <f t="shared" si="326"/>
        <v>42202.594293981485</v>
      </c>
      <c r="T3502" s="14">
        <f t="shared" si="327"/>
        <v>42232.587974537033</v>
      </c>
      <c r="U3502">
        <f t="shared" si="328"/>
        <v>30</v>
      </c>
      <c r="V3502">
        <f t="shared" si="329"/>
        <v>2015</v>
      </c>
    </row>
    <row r="3503" spans="1:22" ht="45" x14ac:dyDescent="0.25">
      <c r="A3503">
        <v>597</v>
      </c>
      <c r="B3503" s="3" t="s">
        <v>598</v>
      </c>
      <c r="C3503" s="3" t="s">
        <v>4707</v>
      </c>
      <c r="D3503" s="6">
        <v>7500</v>
      </c>
      <c r="E3503" s="8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>
        <f t="shared" si="324"/>
        <v>0</v>
      </c>
      <c r="P3503">
        <f t="shared" si="325"/>
        <v>10</v>
      </c>
      <c r="Q3503" t="s">
        <v>8308</v>
      </c>
      <c r="R3503" t="s">
        <v>8355</v>
      </c>
      <c r="S3503" s="14">
        <f t="shared" si="326"/>
        <v>42545.705266203702</v>
      </c>
      <c r="T3503" s="14">
        <f t="shared" si="327"/>
        <v>42582.666666666672</v>
      </c>
      <c r="U3503">
        <f t="shared" si="328"/>
        <v>37</v>
      </c>
      <c r="V3503">
        <f t="shared" si="329"/>
        <v>2016</v>
      </c>
    </row>
    <row r="3504" spans="1:22" ht="45" x14ac:dyDescent="0.25">
      <c r="A3504">
        <v>1738</v>
      </c>
      <c r="B3504" s="3" t="s">
        <v>1739</v>
      </c>
      <c r="C3504" s="3" t="s">
        <v>5848</v>
      </c>
      <c r="D3504" s="6">
        <v>5000</v>
      </c>
      <c r="E3504" s="8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>
        <f t="shared" si="324"/>
        <v>0</v>
      </c>
      <c r="P3504">
        <f t="shared" si="325"/>
        <v>20</v>
      </c>
      <c r="Q3504" t="s">
        <v>8312</v>
      </c>
      <c r="R3504" t="s">
        <v>8337</v>
      </c>
      <c r="S3504" s="14">
        <f t="shared" si="326"/>
        <v>41884.874328703707</v>
      </c>
      <c r="T3504" s="14">
        <f t="shared" si="327"/>
        <v>41914.874328703707</v>
      </c>
      <c r="U3504">
        <f t="shared" si="328"/>
        <v>30</v>
      </c>
      <c r="V3504">
        <f t="shared" si="329"/>
        <v>2014</v>
      </c>
    </row>
    <row r="3505" spans="1:22" ht="60" x14ac:dyDescent="0.25">
      <c r="A3505">
        <v>2863</v>
      </c>
      <c r="B3505" s="3" t="s">
        <v>2863</v>
      </c>
      <c r="C3505" s="3" t="s">
        <v>6973</v>
      </c>
      <c r="D3505" s="6">
        <v>50000</v>
      </c>
      <c r="E3505" s="8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8269</v>
      </c>
      <c r="O3505">
        <f t="shared" si="324"/>
        <v>0</v>
      </c>
      <c r="P3505">
        <f t="shared" si="325"/>
        <v>20</v>
      </c>
      <c r="Q3505" t="s">
        <v>8315</v>
      </c>
      <c r="R3505" t="s">
        <v>8316</v>
      </c>
      <c r="S3505" s="14">
        <f t="shared" si="326"/>
        <v>41831.675034722226</v>
      </c>
      <c r="T3505" s="14">
        <f t="shared" si="327"/>
        <v>41891.675034722226</v>
      </c>
      <c r="U3505">
        <f t="shared" si="328"/>
        <v>60</v>
      </c>
      <c r="V3505">
        <f t="shared" si="329"/>
        <v>2014</v>
      </c>
    </row>
    <row r="3506" spans="1:22" ht="60" x14ac:dyDescent="0.25">
      <c r="A3506">
        <v>2909</v>
      </c>
      <c r="B3506" s="3" t="s">
        <v>2909</v>
      </c>
      <c r="C3506" s="3" t="s">
        <v>7019</v>
      </c>
      <c r="D3506" s="6">
        <v>180000</v>
      </c>
      <c r="E3506" s="8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8269</v>
      </c>
      <c r="O3506">
        <f t="shared" si="324"/>
        <v>0</v>
      </c>
      <c r="P3506">
        <f t="shared" si="325"/>
        <v>20</v>
      </c>
      <c r="Q3506" t="s">
        <v>8315</v>
      </c>
      <c r="R3506" t="s">
        <v>8316</v>
      </c>
      <c r="S3506" s="14">
        <f t="shared" si="326"/>
        <v>41929.266215277778</v>
      </c>
      <c r="T3506" s="14">
        <f t="shared" si="327"/>
        <v>41968.823611111111</v>
      </c>
      <c r="U3506">
        <f t="shared" si="328"/>
        <v>40</v>
      </c>
      <c r="V3506">
        <f t="shared" si="329"/>
        <v>2014</v>
      </c>
    </row>
    <row r="3507" spans="1:22" ht="45" x14ac:dyDescent="0.25">
      <c r="A3507">
        <v>3852</v>
      </c>
      <c r="B3507" s="3" t="s">
        <v>3849</v>
      </c>
      <c r="C3507" s="3" t="s">
        <v>7961</v>
      </c>
      <c r="D3507" s="6">
        <v>10000</v>
      </c>
      <c r="E3507" s="8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8269</v>
      </c>
      <c r="O3507">
        <f t="shared" si="324"/>
        <v>0</v>
      </c>
      <c r="P3507">
        <f t="shared" si="325"/>
        <v>10</v>
      </c>
      <c r="Q3507" t="s">
        <v>8315</v>
      </c>
      <c r="R3507" t="s">
        <v>8316</v>
      </c>
      <c r="S3507" s="14">
        <f t="shared" si="326"/>
        <v>42065.190694444449</v>
      </c>
      <c r="T3507" s="14">
        <f t="shared" si="327"/>
        <v>42090.149027777778</v>
      </c>
      <c r="U3507">
        <f t="shared" si="328"/>
        <v>25</v>
      </c>
      <c r="V3507">
        <f t="shared" si="329"/>
        <v>2015</v>
      </c>
    </row>
    <row r="3508" spans="1:22" ht="45" x14ac:dyDescent="0.25">
      <c r="A3508">
        <v>4092</v>
      </c>
      <c r="B3508" s="3" t="s">
        <v>4088</v>
      </c>
      <c r="C3508" s="3" t="s">
        <v>8195</v>
      </c>
      <c r="D3508" s="6">
        <v>110000</v>
      </c>
      <c r="E3508" s="8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8269</v>
      </c>
      <c r="O3508">
        <f t="shared" si="324"/>
        <v>0</v>
      </c>
      <c r="P3508">
        <f t="shared" si="325"/>
        <v>20</v>
      </c>
      <c r="Q3508" t="s">
        <v>8315</v>
      </c>
      <c r="R3508" t="s">
        <v>8316</v>
      </c>
      <c r="S3508" s="14">
        <f t="shared" si="326"/>
        <v>42039.194988425923</v>
      </c>
      <c r="T3508" s="14">
        <f t="shared" si="327"/>
        <v>42099.153321759266</v>
      </c>
      <c r="U3508">
        <f t="shared" si="328"/>
        <v>60</v>
      </c>
      <c r="V3508">
        <f t="shared" si="329"/>
        <v>2015</v>
      </c>
    </row>
    <row r="3509" spans="1:22" ht="60" x14ac:dyDescent="0.25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>
        <f t="shared" si="324"/>
        <v>0</v>
      </c>
      <c r="P3509">
        <f t="shared" si="325"/>
        <v>3.8</v>
      </c>
      <c r="Q3509" t="s">
        <v>8308</v>
      </c>
      <c r="R3509" t="s">
        <v>8317</v>
      </c>
      <c r="S3509" s="14">
        <f t="shared" si="326"/>
        <v>42272.713171296295</v>
      </c>
      <c r="T3509" s="14">
        <f t="shared" si="327"/>
        <v>42332.754837962959</v>
      </c>
      <c r="U3509">
        <f t="shared" si="328"/>
        <v>61</v>
      </c>
      <c r="V3509">
        <f t="shared" si="329"/>
        <v>2015</v>
      </c>
    </row>
    <row r="3510" spans="1:22" x14ac:dyDescent="0.25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>
        <f t="shared" si="324"/>
        <v>0</v>
      </c>
      <c r="P3510">
        <f t="shared" si="325"/>
        <v>3</v>
      </c>
      <c r="Q3510" t="s">
        <v>8308</v>
      </c>
      <c r="R3510" t="s">
        <v>8355</v>
      </c>
      <c r="S3510" s="14">
        <f t="shared" si="326"/>
        <v>42759.593310185184</v>
      </c>
      <c r="T3510" s="14">
        <f t="shared" si="327"/>
        <v>42819.55164351852</v>
      </c>
      <c r="U3510">
        <f t="shared" si="328"/>
        <v>60</v>
      </c>
      <c r="V3510">
        <f t="shared" si="329"/>
        <v>2017</v>
      </c>
    </row>
    <row r="3511" spans="1:22" ht="60" x14ac:dyDescent="0.25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>
        <f t="shared" si="324"/>
        <v>0</v>
      </c>
      <c r="P3511">
        <f t="shared" si="325"/>
        <v>18</v>
      </c>
      <c r="Q3511" t="s">
        <v>8312</v>
      </c>
      <c r="R3511" t="s">
        <v>8337</v>
      </c>
      <c r="S3511" s="14">
        <f t="shared" si="326"/>
        <v>42792.843969907408</v>
      </c>
      <c r="T3511" s="14">
        <f t="shared" si="327"/>
        <v>42852.802303240736</v>
      </c>
      <c r="U3511">
        <f t="shared" si="328"/>
        <v>60</v>
      </c>
      <c r="V3511">
        <f t="shared" si="329"/>
        <v>2017</v>
      </c>
    </row>
    <row r="3512" spans="1:22" ht="60" x14ac:dyDescent="0.25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>
        <f t="shared" si="324"/>
        <v>0</v>
      </c>
      <c r="P3512">
        <f t="shared" si="325"/>
        <v>5.67</v>
      </c>
      <c r="Q3512" t="s">
        <v>8318</v>
      </c>
      <c r="R3512" t="s">
        <v>8347</v>
      </c>
      <c r="S3512" s="14">
        <f t="shared" si="326"/>
        <v>41899.792037037041</v>
      </c>
      <c r="T3512" s="14">
        <f t="shared" si="327"/>
        <v>41929.792037037041</v>
      </c>
      <c r="U3512">
        <f t="shared" si="328"/>
        <v>30</v>
      </c>
      <c r="V3512">
        <f t="shared" si="329"/>
        <v>2014</v>
      </c>
    </row>
    <row r="3513" spans="1:22" ht="45" x14ac:dyDescent="0.25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>
        <f t="shared" si="324"/>
        <v>0</v>
      </c>
      <c r="P3513">
        <f t="shared" si="325"/>
        <v>5.67</v>
      </c>
      <c r="Q3513" t="s">
        <v>8326</v>
      </c>
      <c r="R3513" t="s">
        <v>8354</v>
      </c>
      <c r="S3513" s="14">
        <f t="shared" si="326"/>
        <v>42027.353738425925</v>
      </c>
      <c r="T3513" s="14">
        <f t="shared" si="327"/>
        <v>42057.353738425925</v>
      </c>
      <c r="U3513">
        <f t="shared" si="328"/>
        <v>30</v>
      </c>
      <c r="V3513">
        <f t="shared" si="329"/>
        <v>2015</v>
      </c>
    </row>
    <row r="3514" spans="1:22" ht="60" x14ac:dyDescent="0.25">
      <c r="A3514">
        <v>4049</v>
      </c>
      <c r="B3514" s="3" t="s">
        <v>4045</v>
      </c>
      <c r="C3514" s="3" t="s">
        <v>8153</v>
      </c>
      <c r="D3514" s="6">
        <v>20000</v>
      </c>
      <c r="E3514" s="8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>
        <f t="shared" si="324"/>
        <v>0</v>
      </c>
      <c r="P3514">
        <f t="shared" si="325"/>
        <v>16</v>
      </c>
      <c r="Q3514" t="s">
        <v>8315</v>
      </c>
      <c r="R3514" t="s">
        <v>8316</v>
      </c>
      <c r="S3514" s="14">
        <f t="shared" si="326"/>
        <v>42169.958506944444</v>
      </c>
      <c r="T3514" s="14">
        <f t="shared" si="327"/>
        <v>42199.958506944444</v>
      </c>
      <c r="U3514">
        <f t="shared" si="328"/>
        <v>30</v>
      </c>
      <c r="V3514">
        <f t="shared" si="329"/>
        <v>2015</v>
      </c>
    </row>
    <row r="3515" spans="1:22" ht="30" x14ac:dyDescent="0.25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>
        <f t="shared" si="324"/>
        <v>0</v>
      </c>
      <c r="P3515">
        <f t="shared" si="325"/>
        <v>7.5</v>
      </c>
      <c r="Q3515" t="s">
        <v>8308</v>
      </c>
      <c r="R3515" t="s">
        <v>8314</v>
      </c>
      <c r="S3515" s="14">
        <f t="shared" si="326"/>
        <v>41803.116053240738</v>
      </c>
      <c r="T3515" s="14">
        <f t="shared" si="327"/>
        <v>41863.116053240738</v>
      </c>
      <c r="U3515">
        <f t="shared" si="328"/>
        <v>60</v>
      </c>
      <c r="V3515">
        <f t="shared" si="329"/>
        <v>2014</v>
      </c>
    </row>
    <row r="3516" spans="1:22" x14ac:dyDescent="0.25">
      <c r="A3516">
        <v>1086</v>
      </c>
      <c r="B3516" s="3" t="s">
        <v>1087</v>
      </c>
      <c r="C3516" s="3" t="s">
        <v>5196</v>
      </c>
      <c r="D3516" s="6">
        <v>18000</v>
      </c>
      <c r="E3516" s="8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>
        <f t="shared" si="324"/>
        <v>0</v>
      </c>
      <c r="P3516">
        <f t="shared" si="325"/>
        <v>7.5</v>
      </c>
      <c r="Q3516" t="s">
        <v>8310</v>
      </c>
      <c r="R3516" t="s">
        <v>8346</v>
      </c>
      <c r="S3516" s="14">
        <f t="shared" si="326"/>
        <v>41845.866793981484</v>
      </c>
      <c r="T3516" s="14">
        <f t="shared" si="327"/>
        <v>41875.866793981484</v>
      </c>
      <c r="U3516">
        <f t="shared" si="328"/>
        <v>30</v>
      </c>
      <c r="V3516">
        <f t="shared" si="329"/>
        <v>2014</v>
      </c>
    </row>
    <row r="3517" spans="1:22" ht="30" x14ac:dyDescent="0.25">
      <c r="A3517">
        <v>1406</v>
      </c>
      <c r="B3517" s="3" t="s">
        <v>1407</v>
      </c>
      <c r="C3517" s="3" t="s">
        <v>5516</v>
      </c>
      <c r="D3517" s="6">
        <v>12000</v>
      </c>
      <c r="E3517" s="8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>
        <f t="shared" si="324"/>
        <v>0</v>
      </c>
      <c r="P3517">
        <f t="shared" si="325"/>
        <v>5</v>
      </c>
      <c r="Q3517" t="s">
        <v>8321</v>
      </c>
      <c r="R3517" t="s">
        <v>8356</v>
      </c>
      <c r="S3517" s="14">
        <f t="shared" si="326"/>
        <v>42297.432951388888</v>
      </c>
      <c r="T3517" s="14">
        <f t="shared" si="327"/>
        <v>42350.416666666672</v>
      </c>
      <c r="U3517">
        <f t="shared" si="328"/>
        <v>53</v>
      </c>
      <c r="V3517">
        <f t="shared" si="329"/>
        <v>2015</v>
      </c>
    </row>
    <row r="3518" spans="1:22" ht="45" x14ac:dyDescent="0.25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>
        <f t="shared" si="324"/>
        <v>0</v>
      </c>
      <c r="P3518">
        <f t="shared" si="325"/>
        <v>7.5</v>
      </c>
      <c r="Q3518" t="s">
        <v>8321</v>
      </c>
      <c r="R3518" t="s">
        <v>8356</v>
      </c>
      <c r="S3518" s="14">
        <f t="shared" si="326"/>
        <v>42258.780324074076</v>
      </c>
      <c r="T3518" s="14">
        <f t="shared" si="327"/>
        <v>42288.780324074076</v>
      </c>
      <c r="U3518">
        <f t="shared" si="328"/>
        <v>30</v>
      </c>
      <c r="V3518">
        <f t="shared" si="329"/>
        <v>2015</v>
      </c>
    </row>
    <row r="3519" spans="1:22" ht="60" x14ac:dyDescent="0.25">
      <c r="A3519">
        <v>1583</v>
      </c>
      <c r="B3519" s="3" t="s">
        <v>1584</v>
      </c>
      <c r="C3519" s="3" t="s">
        <v>5693</v>
      </c>
      <c r="D3519" s="6">
        <v>20000</v>
      </c>
      <c r="E3519" s="8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>
        <f t="shared" si="324"/>
        <v>0</v>
      </c>
      <c r="P3519">
        <f t="shared" si="325"/>
        <v>15</v>
      </c>
      <c r="Q3519" t="s">
        <v>8323</v>
      </c>
      <c r="R3519" t="s">
        <v>8341</v>
      </c>
      <c r="S3519" s="14">
        <f t="shared" si="326"/>
        <v>41877.904988425929</v>
      </c>
      <c r="T3519" s="14">
        <f t="shared" si="327"/>
        <v>41907.904988425929</v>
      </c>
      <c r="U3519">
        <f t="shared" si="328"/>
        <v>30</v>
      </c>
      <c r="V3519">
        <f t="shared" si="329"/>
        <v>2014</v>
      </c>
    </row>
    <row r="3520" spans="1:22" ht="45" x14ac:dyDescent="0.25">
      <c r="A3520">
        <v>3926</v>
      </c>
      <c r="B3520" s="3" t="s">
        <v>3923</v>
      </c>
      <c r="C3520" s="3" t="s">
        <v>8034</v>
      </c>
      <c r="D3520" s="6">
        <v>5000</v>
      </c>
      <c r="E3520" s="8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8269</v>
      </c>
      <c r="O3520">
        <f t="shared" si="324"/>
        <v>0</v>
      </c>
      <c r="P3520">
        <f t="shared" si="325"/>
        <v>15</v>
      </c>
      <c r="Q3520" t="s">
        <v>8315</v>
      </c>
      <c r="R3520" t="s">
        <v>8316</v>
      </c>
      <c r="S3520" s="14">
        <f t="shared" si="326"/>
        <v>41970.085046296299</v>
      </c>
      <c r="T3520" s="14">
        <f t="shared" si="327"/>
        <v>42000.085046296299</v>
      </c>
      <c r="U3520">
        <f t="shared" si="328"/>
        <v>30</v>
      </c>
      <c r="V3520">
        <f t="shared" si="329"/>
        <v>2014</v>
      </c>
    </row>
    <row r="3521" spans="1:22" ht="60" x14ac:dyDescent="0.25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>
        <f t="shared" si="324"/>
        <v>0</v>
      </c>
      <c r="P3521">
        <f t="shared" si="325"/>
        <v>4.83</v>
      </c>
      <c r="Q3521" t="s">
        <v>8318</v>
      </c>
      <c r="R3521" t="s">
        <v>8345</v>
      </c>
      <c r="S3521" s="14">
        <f t="shared" si="326"/>
        <v>41682.23646990741</v>
      </c>
      <c r="T3521" s="14">
        <f t="shared" si="327"/>
        <v>41712.194803240738</v>
      </c>
      <c r="U3521">
        <f t="shared" si="328"/>
        <v>30</v>
      </c>
      <c r="V3521">
        <f t="shared" si="329"/>
        <v>2014</v>
      </c>
    </row>
    <row r="3522" spans="1:22" ht="30" x14ac:dyDescent="0.25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>
        <f t="shared" ref="O3522:O3585" si="330">ROUND(E3522/D3522*100,0)</f>
        <v>0</v>
      </c>
      <c r="P3522">
        <f t="shared" si="325"/>
        <v>2</v>
      </c>
      <c r="Q3522" t="s">
        <v>8308</v>
      </c>
      <c r="R3522" t="s">
        <v>8355</v>
      </c>
      <c r="S3522" s="14">
        <f t="shared" si="326"/>
        <v>42230.578622685185</v>
      </c>
      <c r="T3522" s="14">
        <f t="shared" si="327"/>
        <v>42254.578622685185</v>
      </c>
      <c r="U3522">
        <f t="shared" si="328"/>
        <v>24</v>
      </c>
      <c r="V3522">
        <f t="shared" si="329"/>
        <v>2015</v>
      </c>
    </row>
    <row r="3523" spans="1:22" ht="45" x14ac:dyDescent="0.25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>
        <f t="shared" si="330"/>
        <v>0</v>
      </c>
      <c r="P3523">
        <f t="shared" ref="P3523:P3586" si="331">IFERROR(ROUND(E3523/L3523,2),0)</f>
        <v>4</v>
      </c>
      <c r="Q3523" t="s">
        <v>8308</v>
      </c>
      <c r="R3523" t="s">
        <v>8355</v>
      </c>
      <c r="S3523" s="14">
        <f t="shared" ref="S3523:S3586" si="332">+(((J3523/60)/60)/24)+DATE(1970,1,1)</f>
        <v>41960.771354166667</v>
      </c>
      <c r="T3523" s="14">
        <f t="shared" ref="T3523:T3586" si="333">+(((I3523/60)/60)/24)+DATE(1970,1,1)</f>
        <v>41990.771354166667</v>
      </c>
      <c r="U3523">
        <f t="shared" ref="U3523:U3586" si="334">CEILING(T3523-S3523,1)</f>
        <v>30</v>
      </c>
      <c r="V3523">
        <f t="shared" ref="V3523:V3586" si="335">YEAR(S3523)</f>
        <v>2014</v>
      </c>
    </row>
    <row r="3524" spans="1:22" ht="45" x14ac:dyDescent="0.25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>
        <f t="shared" si="330"/>
        <v>0</v>
      </c>
      <c r="P3524">
        <f t="shared" si="331"/>
        <v>3</v>
      </c>
      <c r="Q3524" t="s">
        <v>8310</v>
      </c>
      <c r="R3524" t="s">
        <v>8346</v>
      </c>
      <c r="S3524" s="14">
        <f t="shared" si="332"/>
        <v>42002.926990740743</v>
      </c>
      <c r="T3524" s="14">
        <f t="shared" si="333"/>
        <v>42032.926990740743</v>
      </c>
      <c r="U3524">
        <f t="shared" si="334"/>
        <v>30</v>
      </c>
      <c r="V3524">
        <f t="shared" si="335"/>
        <v>2014</v>
      </c>
    </row>
    <row r="3525" spans="1:22" ht="45" x14ac:dyDescent="0.25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>
        <f t="shared" si="330"/>
        <v>0</v>
      </c>
      <c r="P3525">
        <f t="shared" si="331"/>
        <v>5.5</v>
      </c>
      <c r="Q3525" t="s">
        <v>8318</v>
      </c>
      <c r="R3525" t="s">
        <v>8347</v>
      </c>
      <c r="S3525" s="14">
        <f t="shared" si="332"/>
        <v>42160.927488425921</v>
      </c>
      <c r="T3525" s="14">
        <f t="shared" si="333"/>
        <v>42220.927488425921</v>
      </c>
      <c r="U3525">
        <f t="shared" si="334"/>
        <v>60</v>
      </c>
      <c r="V3525">
        <f t="shared" si="335"/>
        <v>2015</v>
      </c>
    </row>
    <row r="3526" spans="1:22" ht="60" x14ac:dyDescent="0.25">
      <c r="A3526">
        <v>512</v>
      </c>
      <c r="B3526" s="3" t="s">
        <v>513</v>
      </c>
      <c r="C3526" s="3" t="s">
        <v>4622</v>
      </c>
      <c r="D3526" s="6">
        <v>8000</v>
      </c>
      <c r="E3526" s="8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>
        <f t="shared" si="330"/>
        <v>0</v>
      </c>
      <c r="P3526">
        <f t="shared" si="331"/>
        <v>5.5</v>
      </c>
      <c r="Q3526" t="s">
        <v>8318</v>
      </c>
      <c r="R3526" t="s">
        <v>8345</v>
      </c>
      <c r="S3526" s="14">
        <f t="shared" si="332"/>
        <v>42649.742210648154</v>
      </c>
      <c r="T3526" s="14">
        <f t="shared" si="333"/>
        <v>42694.783877314811</v>
      </c>
      <c r="U3526">
        <f t="shared" si="334"/>
        <v>46</v>
      </c>
      <c r="V3526">
        <f t="shared" si="335"/>
        <v>2016</v>
      </c>
    </row>
    <row r="3527" spans="1:22" ht="60" x14ac:dyDescent="0.25">
      <c r="A3527">
        <v>981</v>
      </c>
      <c r="B3527" s="3" t="s">
        <v>982</v>
      </c>
      <c r="C3527" s="3" t="s">
        <v>5091</v>
      </c>
      <c r="D3527" s="6">
        <v>88888</v>
      </c>
      <c r="E3527" s="8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>
        <f t="shared" si="330"/>
        <v>0</v>
      </c>
      <c r="P3527">
        <f t="shared" si="331"/>
        <v>2.75</v>
      </c>
      <c r="Q3527" t="s">
        <v>8308</v>
      </c>
      <c r="R3527" t="s">
        <v>8314</v>
      </c>
      <c r="S3527" s="14">
        <f t="shared" si="332"/>
        <v>41830.947013888886</v>
      </c>
      <c r="T3527" s="14">
        <f t="shared" si="333"/>
        <v>41860.947013888886</v>
      </c>
      <c r="U3527">
        <f t="shared" si="334"/>
        <v>30</v>
      </c>
      <c r="V3527">
        <f t="shared" si="335"/>
        <v>2014</v>
      </c>
    </row>
    <row r="3528" spans="1:22" ht="60" x14ac:dyDescent="0.25">
      <c r="A3528">
        <v>1123</v>
      </c>
      <c r="B3528" s="3" t="s">
        <v>1124</v>
      </c>
      <c r="C3528" s="3" t="s">
        <v>5233</v>
      </c>
      <c r="D3528" s="6">
        <v>5000</v>
      </c>
      <c r="E3528" s="8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>
        <f t="shared" si="330"/>
        <v>0</v>
      </c>
      <c r="P3528">
        <f t="shared" si="331"/>
        <v>3.67</v>
      </c>
      <c r="Q3528" t="s">
        <v>8310</v>
      </c>
      <c r="R3528" t="s">
        <v>8346</v>
      </c>
      <c r="S3528" s="14">
        <f t="shared" si="332"/>
        <v>41718.5237037037</v>
      </c>
      <c r="T3528" s="14">
        <f t="shared" si="333"/>
        <v>41748.5237037037</v>
      </c>
      <c r="U3528">
        <f t="shared" si="334"/>
        <v>30</v>
      </c>
      <c r="V3528">
        <f t="shared" si="335"/>
        <v>2014</v>
      </c>
    </row>
    <row r="3529" spans="1:22" ht="60" x14ac:dyDescent="0.25">
      <c r="A3529">
        <v>1130</v>
      </c>
      <c r="B3529" s="3" t="s">
        <v>1131</v>
      </c>
      <c r="C3529" s="3" t="s">
        <v>5240</v>
      </c>
      <c r="D3529" s="6">
        <v>5000</v>
      </c>
      <c r="E3529" s="8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>
        <f t="shared" si="330"/>
        <v>0</v>
      </c>
      <c r="P3529">
        <f t="shared" si="331"/>
        <v>3.67</v>
      </c>
      <c r="Q3529" t="s">
        <v>8310</v>
      </c>
      <c r="R3529" t="s">
        <v>8342</v>
      </c>
      <c r="S3529" s="14">
        <f t="shared" si="332"/>
        <v>41908.996527777781</v>
      </c>
      <c r="T3529" s="14">
        <f t="shared" si="333"/>
        <v>41969.038194444445</v>
      </c>
      <c r="U3529">
        <f t="shared" si="334"/>
        <v>61</v>
      </c>
      <c r="V3529">
        <f t="shared" si="335"/>
        <v>2014</v>
      </c>
    </row>
    <row r="3530" spans="1:22" ht="45" x14ac:dyDescent="0.25">
      <c r="A3530">
        <v>1715</v>
      </c>
      <c r="B3530" s="3" t="s">
        <v>1716</v>
      </c>
      <c r="C3530" s="3" t="s">
        <v>5825</v>
      </c>
      <c r="D3530" s="6">
        <v>5000</v>
      </c>
      <c r="E3530" s="8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>
        <f t="shared" si="330"/>
        <v>0</v>
      </c>
      <c r="P3530">
        <f t="shared" si="331"/>
        <v>5.5</v>
      </c>
      <c r="Q3530" t="s">
        <v>8312</v>
      </c>
      <c r="R3530" t="s">
        <v>8337</v>
      </c>
      <c r="S3530" s="14">
        <f t="shared" si="332"/>
        <v>42064.217418981483</v>
      </c>
      <c r="T3530" s="14">
        <f t="shared" si="333"/>
        <v>42094.140277777777</v>
      </c>
      <c r="U3530">
        <f t="shared" si="334"/>
        <v>30</v>
      </c>
      <c r="V3530">
        <f t="shared" si="335"/>
        <v>2015</v>
      </c>
    </row>
    <row r="3531" spans="1:22" ht="30" x14ac:dyDescent="0.25">
      <c r="A3531">
        <v>3103</v>
      </c>
      <c r="B3531" s="3" t="s">
        <v>3103</v>
      </c>
      <c r="C3531" s="3" t="s">
        <v>7213</v>
      </c>
      <c r="D3531" s="6">
        <v>4100</v>
      </c>
      <c r="E3531" s="8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>
        <f t="shared" si="330"/>
        <v>0</v>
      </c>
      <c r="P3531">
        <f t="shared" si="331"/>
        <v>5.5</v>
      </c>
      <c r="Q3531" t="s">
        <v>8315</v>
      </c>
      <c r="R3531" t="s">
        <v>8328</v>
      </c>
      <c r="S3531" s="14">
        <f t="shared" si="332"/>
        <v>42107.156319444446</v>
      </c>
      <c r="T3531" s="14">
        <f t="shared" si="333"/>
        <v>42167.156319444446</v>
      </c>
      <c r="U3531">
        <f t="shared" si="334"/>
        <v>60</v>
      </c>
      <c r="V3531">
        <f t="shared" si="335"/>
        <v>2015</v>
      </c>
    </row>
    <row r="3532" spans="1:22" ht="60" x14ac:dyDescent="0.25">
      <c r="A3532">
        <v>3940</v>
      </c>
      <c r="B3532" s="3" t="s">
        <v>3937</v>
      </c>
      <c r="C3532" s="3" t="s">
        <v>8048</v>
      </c>
      <c r="D3532" s="6">
        <v>5000</v>
      </c>
      <c r="E3532" s="8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8269</v>
      </c>
      <c r="O3532">
        <f t="shared" si="330"/>
        <v>0</v>
      </c>
      <c r="P3532">
        <f t="shared" si="331"/>
        <v>5.5</v>
      </c>
      <c r="Q3532" t="s">
        <v>8315</v>
      </c>
      <c r="R3532" t="s">
        <v>8316</v>
      </c>
      <c r="S3532" s="14">
        <f t="shared" si="332"/>
        <v>41961.492488425924</v>
      </c>
      <c r="T3532" s="14">
        <f t="shared" si="333"/>
        <v>42006.492488425924</v>
      </c>
      <c r="U3532">
        <f t="shared" si="334"/>
        <v>45</v>
      </c>
      <c r="V3532">
        <f t="shared" si="335"/>
        <v>2014</v>
      </c>
    </row>
    <row r="3533" spans="1:22" ht="60" x14ac:dyDescent="0.25">
      <c r="A3533">
        <v>3970</v>
      </c>
      <c r="B3533" s="3" t="s">
        <v>3967</v>
      </c>
      <c r="C3533" s="3" t="s">
        <v>8077</v>
      </c>
      <c r="D3533" s="6">
        <v>15000</v>
      </c>
      <c r="E3533" s="8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8269</v>
      </c>
      <c r="O3533">
        <f t="shared" si="330"/>
        <v>0</v>
      </c>
      <c r="P3533">
        <f t="shared" si="331"/>
        <v>5.5</v>
      </c>
      <c r="Q3533" t="s">
        <v>8315</v>
      </c>
      <c r="R3533" t="s">
        <v>8316</v>
      </c>
      <c r="S3533" s="14">
        <f t="shared" si="332"/>
        <v>42447.863553240735</v>
      </c>
      <c r="T3533" s="14">
        <f t="shared" si="333"/>
        <v>42477.863553240735</v>
      </c>
      <c r="U3533">
        <f t="shared" si="334"/>
        <v>30</v>
      </c>
      <c r="V3533">
        <f t="shared" si="335"/>
        <v>2016</v>
      </c>
    </row>
    <row r="3534" spans="1:22" ht="60" x14ac:dyDescent="0.25">
      <c r="A3534">
        <v>120</v>
      </c>
      <c r="B3534" s="3" t="s">
        <v>122</v>
      </c>
      <c r="C3534" s="3" t="s">
        <v>4231</v>
      </c>
      <c r="D3534" s="6">
        <v>70000</v>
      </c>
      <c r="E3534" s="8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>
        <f t="shared" si="330"/>
        <v>0</v>
      </c>
      <c r="P3534">
        <f t="shared" si="331"/>
        <v>10</v>
      </c>
      <c r="Q3534" t="s">
        <v>8318</v>
      </c>
      <c r="R3534" t="s">
        <v>8338</v>
      </c>
      <c r="S3534" s="14">
        <f t="shared" si="332"/>
        <v>42616.049849537041</v>
      </c>
      <c r="T3534" s="14">
        <f t="shared" si="333"/>
        <v>42646.049849537041</v>
      </c>
      <c r="U3534">
        <f t="shared" si="334"/>
        <v>30</v>
      </c>
      <c r="V3534">
        <f t="shared" si="335"/>
        <v>2016</v>
      </c>
    </row>
    <row r="3535" spans="1:22" ht="60" x14ac:dyDescent="0.25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>
        <f t="shared" si="330"/>
        <v>0</v>
      </c>
      <c r="P3535">
        <f t="shared" si="331"/>
        <v>10</v>
      </c>
      <c r="Q3535" t="s">
        <v>8318</v>
      </c>
      <c r="R3535" t="s">
        <v>8338</v>
      </c>
      <c r="S3535" s="14">
        <f t="shared" si="332"/>
        <v>41938.893263888887</v>
      </c>
      <c r="T3535" s="14">
        <f t="shared" si="333"/>
        <v>41959.934930555552</v>
      </c>
      <c r="U3535">
        <f t="shared" si="334"/>
        <v>22</v>
      </c>
      <c r="V3535">
        <f t="shared" si="335"/>
        <v>2014</v>
      </c>
    </row>
    <row r="3536" spans="1:22" ht="60" x14ac:dyDescent="0.25">
      <c r="A3536">
        <v>159</v>
      </c>
      <c r="B3536" s="3" t="s">
        <v>161</v>
      </c>
      <c r="C3536" s="3" t="s">
        <v>4269</v>
      </c>
      <c r="D3536" s="6">
        <v>500000</v>
      </c>
      <c r="E3536" s="8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>
        <f t="shared" si="330"/>
        <v>0</v>
      </c>
      <c r="P3536">
        <f t="shared" si="331"/>
        <v>10</v>
      </c>
      <c r="Q3536" t="s">
        <v>8318</v>
      </c>
      <c r="R3536" t="s">
        <v>8338</v>
      </c>
      <c r="S3536" s="14">
        <f t="shared" si="332"/>
        <v>42514.434548611112</v>
      </c>
      <c r="T3536" s="14">
        <f t="shared" si="333"/>
        <v>42554.434548611112</v>
      </c>
      <c r="U3536">
        <f t="shared" si="334"/>
        <v>40</v>
      </c>
      <c r="V3536">
        <f t="shared" si="335"/>
        <v>2016</v>
      </c>
    </row>
    <row r="3537" spans="1:22" ht="60" x14ac:dyDescent="0.25">
      <c r="A3537">
        <v>215</v>
      </c>
      <c r="B3537" s="3" t="s">
        <v>217</v>
      </c>
      <c r="C3537" s="3" t="s">
        <v>4325</v>
      </c>
      <c r="D3537" s="6">
        <v>4400</v>
      </c>
      <c r="E3537" s="8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>
        <f t="shared" si="330"/>
        <v>0</v>
      </c>
      <c r="P3537">
        <f t="shared" si="331"/>
        <v>10</v>
      </c>
      <c r="Q3537" t="s">
        <v>8318</v>
      </c>
      <c r="R3537" t="s">
        <v>8347</v>
      </c>
      <c r="S3537" s="14">
        <f t="shared" si="332"/>
        <v>42375.230115740742</v>
      </c>
      <c r="T3537" s="14">
        <f t="shared" si="333"/>
        <v>42417.999305555553</v>
      </c>
      <c r="U3537">
        <f t="shared" si="334"/>
        <v>43</v>
      </c>
      <c r="V3537">
        <f t="shared" si="335"/>
        <v>2016</v>
      </c>
    </row>
    <row r="3538" spans="1:22" ht="45" x14ac:dyDescent="0.25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>
        <f t="shared" si="330"/>
        <v>0</v>
      </c>
      <c r="P3538">
        <f t="shared" si="331"/>
        <v>5</v>
      </c>
      <c r="Q3538" t="s">
        <v>8318</v>
      </c>
      <c r="R3538" t="s">
        <v>8345</v>
      </c>
      <c r="S3538" s="14">
        <f t="shared" si="332"/>
        <v>41650.015057870369</v>
      </c>
      <c r="T3538" s="14">
        <f t="shared" si="333"/>
        <v>41680.015057870369</v>
      </c>
      <c r="U3538">
        <f t="shared" si="334"/>
        <v>30</v>
      </c>
      <c r="V3538">
        <f t="shared" si="335"/>
        <v>2014</v>
      </c>
    </row>
    <row r="3539" spans="1:22" ht="45" x14ac:dyDescent="0.25">
      <c r="A3539">
        <v>482</v>
      </c>
      <c r="B3539" s="3" t="s">
        <v>483</v>
      </c>
      <c r="C3539" s="3" t="s">
        <v>4592</v>
      </c>
      <c r="D3539" s="6">
        <v>10000</v>
      </c>
      <c r="E3539" s="8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>
        <f t="shared" si="330"/>
        <v>0</v>
      </c>
      <c r="P3539">
        <f t="shared" si="331"/>
        <v>10</v>
      </c>
      <c r="Q3539" t="s">
        <v>8318</v>
      </c>
      <c r="R3539" t="s">
        <v>8345</v>
      </c>
      <c r="S3539" s="14">
        <f t="shared" si="332"/>
        <v>42447.896875000006</v>
      </c>
      <c r="T3539" s="14">
        <f t="shared" si="333"/>
        <v>42474.606944444444</v>
      </c>
      <c r="U3539">
        <f t="shared" si="334"/>
        <v>27</v>
      </c>
      <c r="V3539">
        <f t="shared" si="335"/>
        <v>2016</v>
      </c>
    </row>
    <row r="3540" spans="1:22" ht="45" x14ac:dyDescent="0.25">
      <c r="A3540">
        <v>509</v>
      </c>
      <c r="B3540" s="3" t="s">
        <v>510</v>
      </c>
      <c r="C3540" s="3" t="s">
        <v>4619</v>
      </c>
      <c r="D3540" s="6">
        <v>5000</v>
      </c>
      <c r="E3540" s="8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>
        <f t="shared" si="330"/>
        <v>0</v>
      </c>
      <c r="P3540">
        <f t="shared" si="331"/>
        <v>10</v>
      </c>
      <c r="Q3540" t="s">
        <v>8318</v>
      </c>
      <c r="R3540" t="s">
        <v>8345</v>
      </c>
      <c r="S3540" s="14">
        <f t="shared" si="332"/>
        <v>42153.631597222222</v>
      </c>
      <c r="T3540" s="14">
        <f t="shared" si="333"/>
        <v>42183.631597222222</v>
      </c>
      <c r="U3540">
        <f t="shared" si="334"/>
        <v>30</v>
      </c>
      <c r="V3540">
        <f t="shared" si="335"/>
        <v>2015</v>
      </c>
    </row>
    <row r="3541" spans="1:22" ht="60" x14ac:dyDescent="0.25">
      <c r="A3541">
        <v>577</v>
      </c>
      <c r="B3541" s="3" t="s">
        <v>578</v>
      </c>
      <c r="C3541" s="3" t="s">
        <v>4687</v>
      </c>
      <c r="D3541" s="6">
        <v>5000</v>
      </c>
      <c r="E3541" s="8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>
        <f t="shared" si="330"/>
        <v>0</v>
      </c>
      <c r="P3541">
        <f t="shared" si="331"/>
        <v>10</v>
      </c>
      <c r="Q3541" t="s">
        <v>8308</v>
      </c>
      <c r="R3541" t="s">
        <v>8355</v>
      </c>
      <c r="S3541" s="14">
        <f t="shared" si="332"/>
        <v>42450.589143518519</v>
      </c>
      <c r="T3541" s="14">
        <f t="shared" si="333"/>
        <v>42510.589143518519</v>
      </c>
      <c r="U3541">
        <f t="shared" si="334"/>
        <v>60</v>
      </c>
      <c r="V3541">
        <f t="shared" si="335"/>
        <v>2016</v>
      </c>
    </row>
    <row r="3542" spans="1:22" ht="60" x14ac:dyDescent="0.25">
      <c r="A3542">
        <v>606</v>
      </c>
      <c r="B3542" s="3" t="s">
        <v>607</v>
      </c>
      <c r="C3542" s="3" t="s">
        <v>4716</v>
      </c>
      <c r="D3542" s="6">
        <v>5000</v>
      </c>
      <c r="E3542" s="8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>
        <f t="shared" si="330"/>
        <v>0</v>
      </c>
      <c r="P3542">
        <f t="shared" si="331"/>
        <v>10</v>
      </c>
      <c r="Q3542" t="s">
        <v>8308</v>
      </c>
      <c r="R3542" t="s">
        <v>8355</v>
      </c>
      <c r="S3542" s="14">
        <f t="shared" si="332"/>
        <v>42102.650567129633</v>
      </c>
      <c r="T3542" s="14">
        <f t="shared" si="333"/>
        <v>42148.625</v>
      </c>
      <c r="U3542">
        <f t="shared" si="334"/>
        <v>46</v>
      </c>
      <c r="V3542">
        <f t="shared" si="335"/>
        <v>2015</v>
      </c>
    </row>
    <row r="3543" spans="1:22" ht="60" x14ac:dyDescent="0.25">
      <c r="A3543">
        <v>630</v>
      </c>
      <c r="B3543" s="3" t="s">
        <v>631</v>
      </c>
      <c r="C3543" s="3" t="s">
        <v>4740</v>
      </c>
      <c r="D3543" s="6">
        <v>11999</v>
      </c>
      <c r="E3543" s="8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>
        <f t="shared" si="330"/>
        <v>0</v>
      </c>
      <c r="P3543">
        <f t="shared" si="331"/>
        <v>10</v>
      </c>
      <c r="Q3543" t="s">
        <v>8308</v>
      </c>
      <c r="R3543" t="s">
        <v>8355</v>
      </c>
      <c r="S3543" s="14">
        <f t="shared" si="332"/>
        <v>42223.619456018518</v>
      </c>
      <c r="T3543" s="14">
        <f t="shared" si="333"/>
        <v>42253.215277777781</v>
      </c>
      <c r="U3543">
        <f t="shared" si="334"/>
        <v>30</v>
      </c>
      <c r="V3543">
        <f t="shared" si="335"/>
        <v>2015</v>
      </c>
    </row>
    <row r="3544" spans="1:22" ht="45" x14ac:dyDescent="0.25">
      <c r="A3544">
        <v>771</v>
      </c>
      <c r="B3544" s="3" t="s">
        <v>772</v>
      </c>
      <c r="C3544" s="3" t="s">
        <v>4881</v>
      </c>
      <c r="D3544" s="6">
        <v>38000</v>
      </c>
      <c r="E3544" s="8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>
        <f t="shared" si="330"/>
        <v>0</v>
      </c>
      <c r="P3544">
        <f t="shared" si="331"/>
        <v>10</v>
      </c>
      <c r="Q3544" t="s">
        <v>8321</v>
      </c>
      <c r="R3544" t="s">
        <v>8343</v>
      </c>
      <c r="S3544" s="14">
        <f t="shared" si="332"/>
        <v>42349.824097222227</v>
      </c>
      <c r="T3544" s="14">
        <f t="shared" si="333"/>
        <v>42399.824097222227</v>
      </c>
      <c r="U3544">
        <f t="shared" si="334"/>
        <v>50</v>
      </c>
      <c r="V3544">
        <f t="shared" si="335"/>
        <v>2015</v>
      </c>
    </row>
    <row r="3545" spans="1:22" ht="60" x14ac:dyDescent="0.25">
      <c r="A3545">
        <v>1114</v>
      </c>
      <c r="B3545" s="3" t="s">
        <v>1115</v>
      </c>
      <c r="C3545" s="3" t="s">
        <v>5224</v>
      </c>
      <c r="D3545" s="6">
        <v>6000</v>
      </c>
      <c r="E3545" s="8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>
        <f t="shared" si="330"/>
        <v>0</v>
      </c>
      <c r="P3545">
        <f t="shared" si="331"/>
        <v>3.33</v>
      </c>
      <c r="Q3545" t="s">
        <v>8310</v>
      </c>
      <c r="R3545" t="s">
        <v>8346</v>
      </c>
      <c r="S3545" s="14">
        <f t="shared" si="332"/>
        <v>41526.345914351856</v>
      </c>
      <c r="T3545" s="14">
        <f t="shared" si="333"/>
        <v>41556.345914351856</v>
      </c>
      <c r="U3545">
        <f t="shared" si="334"/>
        <v>30</v>
      </c>
      <c r="V3545">
        <f t="shared" si="335"/>
        <v>2013</v>
      </c>
    </row>
    <row r="3546" spans="1:22" ht="60" x14ac:dyDescent="0.25">
      <c r="A3546">
        <v>1176</v>
      </c>
      <c r="B3546" s="3" t="s">
        <v>1177</v>
      </c>
      <c r="C3546" s="3" t="s">
        <v>5286</v>
      </c>
      <c r="D3546" s="6">
        <v>175000</v>
      </c>
      <c r="E3546" s="8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>
        <f t="shared" si="330"/>
        <v>0</v>
      </c>
      <c r="P3546">
        <f t="shared" si="331"/>
        <v>10</v>
      </c>
      <c r="Q3546" t="s">
        <v>8326</v>
      </c>
      <c r="R3546" t="s">
        <v>8354</v>
      </c>
      <c r="S3546" s="14">
        <f t="shared" si="332"/>
        <v>42746.019652777773</v>
      </c>
      <c r="T3546" s="14">
        <f t="shared" si="333"/>
        <v>42800.541666666672</v>
      </c>
      <c r="U3546">
        <f t="shared" si="334"/>
        <v>55</v>
      </c>
      <c r="V3546">
        <f t="shared" si="335"/>
        <v>2017</v>
      </c>
    </row>
    <row r="3547" spans="1:22" ht="45" x14ac:dyDescent="0.25">
      <c r="A3547">
        <v>1543</v>
      </c>
      <c r="B3547" s="3" t="s">
        <v>1544</v>
      </c>
      <c r="C3547" s="3" t="s">
        <v>5653</v>
      </c>
      <c r="D3547" s="6">
        <v>2250</v>
      </c>
      <c r="E3547" s="8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>
        <f t="shared" si="330"/>
        <v>0</v>
      </c>
      <c r="P3547">
        <f t="shared" si="331"/>
        <v>10</v>
      </c>
      <c r="Q3547" t="s">
        <v>8323</v>
      </c>
      <c r="R3547" t="s">
        <v>8351</v>
      </c>
      <c r="S3547" s="14">
        <f t="shared" si="332"/>
        <v>41935.509652777779</v>
      </c>
      <c r="T3547" s="14">
        <f t="shared" si="333"/>
        <v>41965.551319444443</v>
      </c>
      <c r="U3547">
        <f t="shared" si="334"/>
        <v>31</v>
      </c>
      <c r="V3547">
        <f t="shared" si="335"/>
        <v>2014</v>
      </c>
    </row>
    <row r="3548" spans="1:22" ht="60" x14ac:dyDescent="0.25">
      <c r="A3548">
        <v>1564</v>
      </c>
      <c r="B3548" s="3" t="s">
        <v>1565</v>
      </c>
      <c r="C3548" s="3" t="s">
        <v>5674</v>
      </c>
      <c r="D3548" s="6">
        <v>10000</v>
      </c>
      <c r="E3548" s="8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>
        <f t="shared" si="330"/>
        <v>0</v>
      </c>
      <c r="P3548">
        <f t="shared" si="331"/>
        <v>10</v>
      </c>
      <c r="Q3548" t="s">
        <v>8321</v>
      </c>
      <c r="R3548" t="s">
        <v>8353</v>
      </c>
      <c r="S3548" s="14">
        <f t="shared" si="332"/>
        <v>42121.367002314815</v>
      </c>
      <c r="T3548" s="14">
        <f t="shared" si="333"/>
        <v>42152.836805555555</v>
      </c>
      <c r="U3548">
        <f t="shared" si="334"/>
        <v>32</v>
      </c>
      <c r="V3548">
        <f t="shared" si="335"/>
        <v>2015</v>
      </c>
    </row>
    <row r="3549" spans="1:22" ht="60" x14ac:dyDescent="0.25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>
        <f t="shared" si="330"/>
        <v>0</v>
      </c>
      <c r="P3549">
        <f t="shared" si="331"/>
        <v>5</v>
      </c>
      <c r="Q3549" t="s">
        <v>8312</v>
      </c>
      <c r="R3549" t="s">
        <v>8337</v>
      </c>
      <c r="S3549" s="14">
        <f t="shared" si="332"/>
        <v>41989.664409722223</v>
      </c>
      <c r="T3549" s="14">
        <f t="shared" si="333"/>
        <v>42019.664409722223</v>
      </c>
      <c r="U3549">
        <f t="shared" si="334"/>
        <v>30</v>
      </c>
      <c r="V3549">
        <f t="shared" si="335"/>
        <v>2014</v>
      </c>
    </row>
    <row r="3550" spans="1:22" ht="45" x14ac:dyDescent="0.25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>
        <f t="shared" si="330"/>
        <v>0</v>
      </c>
      <c r="P3550">
        <f t="shared" si="331"/>
        <v>5</v>
      </c>
      <c r="Q3550" t="s">
        <v>8310</v>
      </c>
      <c r="R3550" t="s">
        <v>8342</v>
      </c>
      <c r="S3550" s="14">
        <f t="shared" si="332"/>
        <v>41772.797280092593</v>
      </c>
      <c r="T3550" s="14">
        <f t="shared" si="333"/>
        <v>41802.797280092593</v>
      </c>
      <c r="U3550">
        <f t="shared" si="334"/>
        <v>30</v>
      </c>
      <c r="V3550">
        <f t="shared" si="335"/>
        <v>2014</v>
      </c>
    </row>
    <row r="3551" spans="1:22" ht="60" x14ac:dyDescent="0.25">
      <c r="A3551">
        <v>1867</v>
      </c>
      <c r="B3551" s="3" t="s">
        <v>1868</v>
      </c>
      <c r="C3551" s="3" t="s">
        <v>5977</v>
      </c>
      <c r="D3551" s="6">
        <v>20000</v>
      </c>
      <c r="E3551" s="8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>
        <f t="shared" si="330"/>
        <v>0</v>
      </c>
      <c r="P3551">
        <f t="shared" si="331"/>
        <v>10</v>
      </c>
      <c r="Q3551" t="s">
        <v>8310</v>
      </c>
      <c r="R3551" t="s">
        <v>8342</v>
      </c>
      <c r="S3551" s="14">
        <f t="shared" si="332"/>
        <v>42649.924907407403</v>
      </c>
      <c r="T3551" s="14">
        <f t="shared" si="333"/>
        <v>42679.924907407403</v>
      </c>
      <c r="U3551">
        <f t="shared" si="334"/>
        <v>30</v>
      </c>
      <c r="V3551">
        <f t="shared" si="335"/>
        <v>2016</v>
      </c>
    </row>
    <row r="3552" spans="1:22" ht="60" x14ac:dyDescent="0.25">
      <c r="A3552">
        <v>1911</v>
      </c>
      <c r="B3552" s="3" t="s">
        <v>1912</v>
      </c>
      <c r="C3552" s="3" t="s">
        <v>6021</v>
      </c>
      <c r="D3552" s="6">
        <v>42500</v>
      </c>
      <c r="E3552" s="8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>
        <f t="shared" si="330"/>
        <v>0</v>
      </c>
      <c r="P3552">
        <f t="shared" si="331"/>
        <v>10</v>
      </c>
      <c r="Q3552" t="s">
        <v>8308</v>
      </c>
      <c r="R3552" t="s">
        <v>8348</v>
      </c>
      <c r="S3552" s="14">
        <f t="shared" si="332"/>
        <v>41830.033958333333</v>
      </c>
      <c r="T3552" s="14">
        <f t="shared" si="333"/>
        <v>41860.033958333333</v>
      </c>
      <c r="U3552">
        <f t="shared" si="334"/>
        <v>30</v>
      </c>
      <c r="V3552">
        <f t="shared" si="335"/>
        <v>2014</v>
      </c>
    </row>
    <row r="3553" spans="1:22" ht="45" x14ac:dyDescent="0.25">
      <c r="A3553">
        <v>2126</v>
      </c>
      <c r="B3553" s="3" t="s">
        <v>2127</v>
      </c>
      <c r="C3553" s="3" t="s">
        <v>6236</v>
      </c>
      <c r="D3553" s="6">
        <v>20000</v>
      </c>
      <c r="E3553" s="8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>
        <f t="shared" si="330"/>
        <v>0</v>
      </c>
      <c r="P3553">
        <f t="shared" si="331"/>
        <v>5</v>
      </c>
      <c r="Q3553" t="s">
        <v>8310</v>
      </c>
      <c r="R3553" t="s">
        <v>8346</v>
      </c>
      <c r="S3553" s="14">
        <f t="shared" si="332"/>
        <v>41951.973229166666</v>
      </c>
      <c r="T3553" s="14">
        <f t="shared" si="333"/>
        <v>41981.973229166666</v>
      </c>
      <c r="U3553">
        <f t="shared" si="334"/>
        <v>30</v>
      </c>
      <c r="V3553">
        <f t="shared" si="335"/>
        <v>2014</v>
      </c>
    </row>
    <row r="3554" spans="1:22" ht="60" x14ac:dyDescent="0.25">
      <c r="A3554">
        <v>2374</v>
      </c>
      <c r="B3554" s="3" t="s">
        <v>2375</v>
      </c>
      <c r="C3554" s="3" t="s">
        <v>6484</v>
      </c>
      <c r="D3554" s="6">
        <v>22000</v>
      </c>
      <c r="E3554" s="8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>
        <f t="shared" si="330"/>
        <v>0</v>
      </c>
      <c r="P3554">
        <f t="shared" si="331"/>
        <v>10</v>
      </c>
      <c r="Q3554" t="s">
        <v>8308</v>
      </c>
      <c r="R3554" t="s">
        <v>8355</v>
      </c>
      <c r="S3554" s="14">
        <f t="shared" si="332"/>
        <v>42017.843287037031</v>
      </c>
      <c r="T3554" s="14">
        <f t="shared" si="333"/>
        <v>42047.843287037031</v>
      </c>
      <c r="U3554">
        <f t="shared" si="334"/>
        <v>30</v>
      </c>
      <c r="V3554">
        <f t="shared" si="335"/>
        <v>2015</v>
      </c>
    </row>
    <row r="3555" spans="1:22" ht="45" x14ac:dyDescent="0.25">
      <c r="A3555">
        <v>2396</v>
      </c>
      <c r="B3555" s="3" t="s">
        <v>2397</v>
      </c>
      <c r="C3555" s="3" t="s">
        <v>6506</v>
      </c>
      <c r="D3555" s="6">
        <v>5000</v>
      </c>
      <c r="E3555" s="8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>
        <f t="shared" si="330"/>
        <v>0</v>
      </c>
      <c r="P3555">
        <f t="shared" si="331"/>
        <v>10</v>
      </c>
      <c r="Q3555" t="s">
        <v>8308</v>
      </c>
      <c r="R3555" t="s">
        <v>8355</v>
      </c>
      <c r="S3555" s="14">
        <f t="shared" si="332"/>
        <v>42262.849050925928</v>
      </c>
      <c r="T3555" s="14">
        <f t="shared" si="333"/>
        <v>42292.849050925928</v>
      </c>
      <c r="U3555">
        <f t="shared" si="334"/>
        <v>30</v>
      </c>
      <c r="V3555">
        <f t="shared" si="335"/>
        <v>2015</v>
      </c>
    </row>
    <row r="3556" spans="1:22" ht="30" x14ac:dyDescent="0.25">
      <c r="A3556">
        <v>2440</v>
      </c>
      <c r="B3556" s="3" t="s">
        <v>2441</v>
      </c>
      <c r="C3556" s="3" t="s">
        <v>6550</v>
      </c>
      <c r="D3556" s="6">
        <v>5000</v>
      </c>
      <c r="E3556" s="8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>
        <f t="shared" si="330"/>
        <v>0</v>
      </c>
      <c r="P3556">
        <f t="shared" si="331"/>
        <v>5</v>
      </c>
      <c r="Q3556" t="s">
        <v>8326</v>
      </c>
      <c r="R3556" t="s">
        <v>8354</v>
      </c>
      <c r="S3556" s="14">
        <f t="shared" si="332"/>
        <v>42383.899456018517</v>
      </c>
      <c r="T3556" s="14">
        <f t="shared" si="333"/>
        <v>42413.899456018517</v>
      </c>
      <c r="U3556">
        <f t="shared" si="334"/>
        <v>30</v>
      </c>
      <c r="V3556">
        <f t="shared" si="335"/>
        <v>2016</v>
      </c>
    </row>
    <row r="3557" spans="1:22" ht="60" x14ac:dyDescent="0.25">
      <c r="A3557">
        <v>2685</v>
      </c>
      <c r="B3557" s="3" t="s">
        <v>2685</v>
      </c>
      <c r="C3557" s="3" t="s">
        <v>6795</v>
      </c>
      <c r="D3557" s="6">
        <v>50000</v>
      </c>
      <c r="E3557" s="8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>
        <f t="shared" si="330"/>
        <v>0</v>
      </c>
      <c r="P3557">
        <f t="shared" si="331"/>
        <v>10</v>
      </c>
      <c r="Q3557" t="s">
        <v>8326</v>
      </c>
      <c r="R3557" t="s">
        <v>8354</v>
      </c>
      <c r="S3557" s="14">
        <f t="shared" si="332"/>
        <v>42061.69594907407</v>
      </c>
      <c r="T3557" s="14">
        <f t="shared" si="333"/>
        <v>42121.654282407413</v>
      </c>
      <c r="U3557">
        <f t="shared" si="334"/>
        <v>60</v>
      </c>
      <c r="V3557">
        <f t="shared" si="335"/>
        <v>2015</v>
      </c>
    </row>
    <row r="3558" spans="1:22" ht="60" x14ac:dyDescent="0.25">
      <c r="A3558">
        <v>2777</v>
      </c>
      <c r="B3558" s="3" t="s">
        <v>2777</v>
      </c>
      <c r="C3558" s="3" t="s">
        <v>6887</v>
      </c>
      <c r="D3558" s="6">
        <v>3000</v>
      </c>
      <c r="E3558" s="8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>
        <f t="shared" si="330"/>
        <v>0</v>
      </c>
      <c r="P3558">
        <f t="shared" si="331"/>
        <v>10</v>
      </c>
      <c r="Q3558" t="s">
        <v>8321</v>
      </c>
      <c r="R3558" t="s">
        <v>8349</v>
      </c>
      <c r="S3558" s="14">
        <f t="shared" si="332"/>
        <v>42172.669027777782</v>
      </c>
      <c r="T3558" s="14">
        <f t="shared" si="333"/>
        <v>42202.669027777782</v>
      </c>
      <c r="U3558">
        <f t="shared" si="334"/>
        <v>30</v>
      </c>
      <c r="V3558">
        <f t="shared" si="335"/>
        <v>2015</v>
      </c>
    </row>
    <row r="3559" spans="1:22" ht="60" x14ac:dyDescent="0.25">
      <c r="A3559">
        <v>3065</v>
      </c>
      <c r="B3559" s="3" t="s">
        <v>3065</v>
      </c>
      <c r="C3559" s="3" t="s">
        <v>7175</v>
      </c>
      <c r="D3559" s="6">
        <v>25000</v>
      </c>
      <c r="E3559" s="8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>
        <f t="shared" si="330"/>
        <v>0</v>
      </c>
      <c r="P3559">
        <f t="shared" si="331"/>
        <v>5</v>
      </c>
      <c r="Q3559" t="s">
        <v>8315</v>
      </c>
      <c r="R3559" t="s">
        <v>8328</v>
      </c>
      <c r="S3559" s="14">
        <f t="shared" si="332"/>
        <v>41825.055231481485</v>
      </c>
      <c r="T3559" s="14">
        <f t="shared" si="333"/>
        <v>41850.055231481485</v>
      </c>
      <c r="U3559">
        <f t="shared" si="334"/>
        <v>25</v>
      </c>
      <c r="V3559">
        <f t="shared" si="335"/>
        <v>2014</v>
      </c>
    </row>
    <row r="3560" spans="1:22" ht="45" x14ac:dyDescent="0.25">
      <c r="A3560">
        <v>3110</v>
      </c>
      <c r="B3560" s="3" t="s">
        <v>3110</v>
      </c>
      <c r="C3560" s="3" t="s">
        <v>7220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>
        <f t="shared" si="330"/>
        <v>0</v>
      </c>
      <c r="P3560">
        <f t="shared" si="331"/>
        <v>10</v>
      </c>
      <c r="Q3560" t="s">
        <v>8315</v>
      </c>
      <c r="R3560" t="s">
        <v>8328</v>
      </c>
      <c r="S3560" s="14">
        <f t="shared" si="332"/>
        <v>42745.031469907408</v>
      </c>
      <c r="T3560" s="14">
        <f t="shared" si="333"/>
        <v>42785.031469907408</v>
      </c>
      <c r="U3560">
        <f t="shared" si="334"/>
        <v>40</v>
      </c>
      <c r="V3560">
        <f t="shared" si="335"/>
        <v>2017</v>
      </c>
    </row>
    <row r="3561" spans="1:22" ht="30" x14ac:dyDescent="0.25">
      <c r="A3561">
        <v>3132</v>
      </c>
      <c r="B3561" s="3" t="s">
        <v>3132</v>
      </c>
      <c r="C3561" s="3" t="s">
        <v>7242</v>
      </c>
      <c r="D3561" s="6">
        <v>30000</v>
      </c>
      <c r="E3561" s="8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>
        <f t="shared" si="330"/>
        <v>0</v>
      </c>
      <c r="P3561">
        <f t="shared" si="331"/>
        <v>10</v>
      </c>
      <c r="Q3561" t="s">
        <v>8315</v>
      </c>
      <c r="R3561" t="s">
        <v>8316</v>
      </c>
      <c r="S3561" s="14">
        <f t="shared" si="332"/>
        <v>42786.350231481483</v>
      </c>
      <c r="T3561" s="14">
        <f t="shared" si="333"/>
        <v>42846.308564814812</v>
      </c>
      <c r="U3561">
        <f t="shared" si="334"/>
        <v>60</v>
      </c>
      <c r="V3561">
        <f t="shared" si="335"/>
        <v>2017</v>
      </c>
    </row>
    <row r="3562" spans="1:22" ht="30" x14ac:dyDescent="0.25">
      <c r="A3562">
        <v>3868</v>
      </c>
      <c r="B3562" s="3" t="s">
        <v>3865</v>
      </c>
      <c r="C3562" s="3" t="s">
        <v>7977</v>
      </c>
      <c r="D3562" s="6">
        <v>5000</v>
      </c>
      <c r="E3562" s="8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>
        <f t="shared" si="330"/>
        <v>0</v>
      </c>
      <c r="P3562">
        <f t="shared" si="331"/>
        <v>10</v>
      </c>
      <c r="Q3562" t="s">
        <v>8315</v>
      </c>
      <c r="R3562" t="s">
        <v>8336</v>
      </c>
      <c r="S3562" s="14">
        <f t="shared" si="332"/>
        <v>41865.659780092588</v>
      </c>
      <c r="T3562" s="14">
        <f t="shared" si="333"/>
        <v>41890.659780092588</v>
      </c>
      <c r="U3562">
        <f t="shared" si="334"/>
        <v>25</v>
      </c>
      <c r="V3562">
        <f t="shared" si="335"/>
        <v>2014</v>
      </c>
    </row>
    <row r="3563" spans="1:22" ht="45" x14ac:dyDescent="0.25">
      <c r="A3563">
        <v>3878</v>
      </c>
      <c r="B3563" s="3" t="s">
        <v>3875</v>
      </c>
      <c r="C3563" s="3" t="s">
        <v>7987</v>
      </c>
      <c r="D3563" s="6">
        <v>18000</v>
      </c>
      <c r="E3563" s="8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>
        <f t="shared" si="330"/>
        <v>0</v>
      </c>
      <c r="P3563">
        <f t="shared" si="331"/>
        <v>10</v>
      </c>
      <c r="Q3563" t="s">
        <v>8315</v>
      </c>
      <c r="R3563" t="s">
        <v>8336</v>
      </c>
      <c r="S3563" s="14">
        <f t="shared" si="332"/>
        <v>42154.818819444445</v>
      </c>
      <c r="T3563" s="14">
        <f t="shared" si="333"/>
        <v>42185.165972222225</v>
      </c>
      <c r="U3563">
        <f t="shared" si="334"/>
        <v>31</v>
      </c>
      <c r="V3563">
        <f t="shared" si="335"/>
        <v>2015</v>
      </c>
    </row>
    <row r="3564" spans="1:22" ht="45" x14ac:dyDescent="0.25">
      <c r="A3564">
        <v>3917</v>
      </c>
      <c r="B3564" s="3" t="s">
        <v>3914</v>
      </c>
      <c r="C3564" s="3" t="s">
        <v>8025</v>
      </c>
      <c r="D3564" s="6">
        <v>3500</v>
      </c>
      <c r="E3564" s="8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8269</v>
      </c>
      <c r="O3564">
        <f t="shared" si="330"/>
        <v>0</v>
      </c>
      <c r="P3564">
        <f t="shared" si="331"/>
        <v>10</v>
      </c>
      <c r="Q3564" t="s">
        <v>8315</v>
      </c>
      <c r="R3564" t="s">
        <v>8316</v>
      </c>
      <c r="S3564" s="14">
        <f t="shared" si="332"/>
        <v>41863.527326388888</v>
      </c>
      <c r="T3564" s="14">
        <f t="shared" si="333"/>
        <v>41893.527326388888</v>
      </c>
      <c r="U3564">
        <f t="shared" si="334"/>
        <v>30</v>
      </c>
      <c r="V3564">
        <f t="shared" si="335"/>
        <v>2014</v>
      </c>
    </row>
    <row r="3565" spans="1:22" ht="30" x14ac:dyDescent="0.25">
      <c r="A3565">
        <v>4000</v>
      </c>
      <c r="B3565" s="3" t="s">
        <v>3996</v>
      </c>
      <c r="C3565" s="3" t="s">
        <v>8106</v>
      </c>
      <c r="D3565" s="6">
        <v>8000</v>
      </c>
      <c r="E3565" s="8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8269</v>
      </c>
      <c r="O3565">
        <f t="shared" si="330"/>
        <v>0</v>
      </c>
      <c r="P3565">
        <f t="shared" si="331"/>
        <v>10</v>
      </c>
      <c r="Q3565" t="s">
        <v>8315</v>
      </c>
      <c r="R3565" t="s">
        <v>8316</v>
      </c>
      <c r="S3565" s="14">
        <f t="shared" si="332"/>
        <v>42437.64534722222</v>
      </c>
      <c r="T3565" s="14">
        <f t="shared" si="333"/>
        <v>42497.603680555556</v>
      </c>
      <c r="U3565">
        <f t="shared" si="334"/>
        <v>60</v>
      </c>
      <c r="V3565">
        <f t="shared" si="335"/>
        <v>2016</v>
      </c>
    </row>
    <row r="3566" spans="1:22" ht="60" x14ac:dyDescent="0.25">
      <c r="A3566">
        <v>4084</v>
      </c>
      <c r="B3566" s="3" t="s">
        <v>4080</v>
      </c>
      <c r="C3566" s="3" t="s">
        <v>8187</v>
      </c>
      <c r="D3566" s="6">
        <v>3000</v>
      </c>
      <c r="E3566" s="8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8269</v>
      </c>
      <c r="O3566">
        <f t="shared" si="330"/>
        <v>0</v>
      </c>
      <c r="P3566">
        <f t="shared" si="331"/>
        <v>10</v>
      </c>
      <c r="Q3566" t="s">
        <v>8315</v>
      </c>
      <c r="R3566" t="s">
        <v>8316</v>
      </c>
      <c r="S3566" s="14">
        <f t="shared" si="332"/>
        <v>42622.436412037037</v>
      </c>
      <c r="T3566" s="14">
        <f t="shared" si="333"/>
        <v>42652.436412037037</v>
      </c>
      <c r="U3566">
        <f t="shared" si="334"/>
        <v>30</v>
      </c>
      <c r="V3566">
        <f t="shared" si="335"/>
        <v>2016</v>
      </c>
    </row>
    <row r="3567" spans="1:22" ht="60" x14ac:dyDescent="0.25">
      <c r="A3567">
        <v>4085</v>
      </c>
      <c r="B3567" s="3" t="s">
        <v>4081</v>
      </c>
      <c r="C3567" s="3" t="s">
        <v>8188</v>
      </c>
      <c r="D3567" s="6">
        <v>3500</v>
      </c>
      <c r="E3567" s="8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8269</v>
      </c>
      <c r="O3567">
        <f t="shared" si="330"/>
        <v>0</v>
      </c>
      <c r="P3567">
        <f t="shared" si="331"/>
        <v>10</v>
      </c>
      <c r="Q3567" t="s">
        <v>8315</v>
      </c>
      <c r="R3567" t="s">
        <v>8316</v>
      </c>
      <c r="S3567" s="14">
        <f t="shared" si="332"/>
        <v>42058.603877314818</v>
      </c>
      <c r="T3567" s="14">
        <f t="shared" si="333"/>
        <v>42087.165972222225</v>
      </c>
      <c r="U3567">
        <f t="shared" si="334"/>
        <v>29</v>
      </c>
      <c r="V3567">
        <f t="shared" si="335"/>
        <v>2015</v>
      </c>
    </row>
    <row r="3568" spans="1:22" ht="45" x14ac:dyDescent="0.25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>
        <f t="shared" si="330"/>
        <v>0</v>
      </c>
      <c r="P3568">
        <f t="shared" si="331"/>
        <v>9</v>
      </c>
      <c r="Q3568" t="s">
        <v>8308</v>
      </c>
      <c r="R3568" t="s">
        <v>8355</v>
      </c>
      <c r="S3568" s="14">
        <f t="shared" si="332"/>
        <v>42276.903333333335</v>
      </c>
      <c r="T3568" s="14">
        <f t="shared" si="333"/>
        <v>42306.903333333335</v>
      </c>
      <c r="U3568">
        <f t="shared" si="334"/>
        <v>30</v>
      </c>
      <c r="V3568">
        <f t="shared" si="335"/>
        <v>2015</v>
      </c>
    </row>
    <row r="3569" spans="1:22" ht="45" x14ac:dyDescent="0.25">
      <c r="A3569">
        <v>157</v>
      </c>
      <c r="B3569" s="3" t="s">
        <v>159</v>
      </c>
      <c r="C3569" s="3" t="s">
        <v>4267</v>
      </c>
      <c r="D3569" s="6">
        <v>2995</v>
      </c>
      <c r="E3569" s="8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>
        <f t="shared" si="330"/>
        <v>0</v>
      </c>
      <c r="P3569">
        <f t="shared" si="331"/>
        <v>4</v>
      </c>
      <c r="Q3569" t="s">
        <v>8318</v>
      </c>
      <c r="R3569" t="s">
        <v>8338</v>
      </c>
      <c r="S3569" s="14">
        <f t="shared" si="332"/>
        <v>42396.911712962959</v>
      </c>
      <c r="T3569" s="14">
        <f t="shared" si="333"/>
        <v>42426.911712962959</v>
      </c>
      <c r="U3569">
        <f t="shared" si="334"/>
        <v>30</v>
      </c>
      <c r="V3569">
        <f t="shared" si="335"/>
        <v>2016</v>
      </c>
    </row>
    <row r="3570" spans="1:22" ht="60" x14ac:dyDescent="0.25">
      <c r="A3570">
        <v>666</v>
      </c>
      <c r="B3570" s="3" t="s">
        <v>667</v>
      </c>
      <c r="C3570" s="3" t="s">
        <v>4776</v>
      </c>
      <c r="D3570" s="6">
        <v>200000</v>
      </c>
      <c r="E3570" s="8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>
        <f t="shared" si="330"/>
        <v>0</v>
      </c>
      <c r="P3570">
        <f t="shared" si="331"/>
        <v>2</v>
      </c>
      <c r="Q3570" t="s">
        <v>8308</v>
      </c>
      <c r="R3570" t="s">
        <v>8314</v>
      </c>
      <c r="S3570" s="14">
        <f t="shared" si="332"/>
        <v>41838.832152777781</v>
      </c>
      <c r="T3570" s="14">
        <f t="shared" si="333"/>
        <v>41868.832152777781</v>
      </c>
      <c r="U3570">
        <f t="shared" si="334"/>
        <v>30</v>
      </c>
      <c r="V3570">
        <f t="shared" si="335"/>
        <v>2014</v>
      </c>
    </row>
    <row r="3571" spans="1:22" ht="45" x14ac:dyDescent="0.25">
      <c r="A3571">
        <v>2423</v>
      </c>
      <c r="B3571" s="3" t="s">
        <v>2424</v>
      </c>
      <c r="C3571" s="3" t="s">
        <v>6533</v>
      </c>
      <c r="D3571" s="6">
        <v>60000</v>
      </c>
      <c r="E3571" s="8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>
        <f t="shared" si="330"/>
        <v>0</v>
      </c>
      <c r="P3571">
        <f t="shared" si="331"/>
        <v>8</v>
      </c>
      <c r="Q3571" t="s">
        <v>8326</v>
      </c>
      <c r="R3571" t="s">
        <v>8354</v>
      </c>
      <c r="S3571" s="14">
        <f t="shared" si="332"/>
        <v>41974.704745370371</v>
      </c>
      <c r="T3571" s="14">
        <f t="shared" si="333"/>
        <v>42004.704745370371</v>
      </c>
      <c r="U3571">
        <f t="shared" si="334"/>
        <v>30</v>
      </c>
      <c r="V3571">
        <f t="shared" si="335"/>
        <v>2014</v>
      </c>
    </row>
    <row r="3572" spans="1:22" ht="60" x14ac:dyDescent="0.25">
      <c r="A3572">
        <v>1411</v>
      </c>
      <c r="B3572" s="3" t="s">
        <v>1412</v>
      </c>
      <c r="C3572" s="3" t="s">
        <v>5521</v>
      </c>
      <c r="D3572" s="6">
        <v>3000</v>
      </c>
      <c r="E3572" s="8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>
        <f t="shared" si="330"/>
        <v>0</v>
      </c>
      <c r="P3572">
        <f t="shared" si="331"/>
        <v>2.33</v>
      </c>
      <c r="Q3572" t="s">
        <v>8321</v>
      </c>
      <c r="R3572" t="s">
        <v>8356</v>
      </c>
      <c r="S3572" s="14">
        <f t="shared" si="332"/>
        <v>42013.059027777781</v>
      </c>
      <c r="T3572" s="14">
        <f t="shared" si="333"/>
        <v>42041.059027777781</v>
      </c>
      <c r="U3572">
        <f t="shared" si="334"/>
        <v>28</v>
      </c>
      <c r="V3572">
        <f t="shared" si="335"/>
        <v>2015</v>
      </c>
    </row>
    <row r="3573" spans="1:22" ht="60" x14ac:dyDescent="0.25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>
        <f t="shared" si="330"/>
        <v>0</v>
      </c>
      <c r="P3573">
        <f t="shared" si="331"/>
        <v>2.33</v>
      </c>
      <c r="Q3573" t="s">
        <v>8315</v>
      </c>
      <c r="R3573" t="s">
        <v>8316</v>
      </c>
      <c r="S3573" s="14">
        <f t="shared" si="332"/>
        <v>42465.128391203703</v>
      </c>
      <c r="T3573" s="14">
        <f t="shared" si="333"/>
        <v>42495.128391203703</v>
      </c>
      <c r="U3573">
        <f t="shared" si="334"/>
        <v>30</v>
      </c>
      <c r="V3573">
        <f t="shared" si="335"/>
        <v>2016</v>
      </c>
    </row>
    <row r="3574" spans="1:22" ht="45" x14ac:dyDescent="0.25">
      <c r="A3574">
        <v>3957</v>
      </c>
      <c r="B3574" s="3" t="s">
        <v>3954</v>
      </c>
      <c r="C3574" s="3" t="s">
        <v>8064</v>
      </c>
      <c r="D3574" s="6">
        <v>28000</v>
      </c>
      <c r="E3574" s="8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>
        <f t="shared" si="330"/>
        <v>0</v>
      </c>
      <c r="P3574">
        <f t="shared" si="331"/>
        <v>7</v>
      </c>
      <c r="Q3574" t="s">
        <v>8315</v>
      </c>
      <c r="R3574" t="s">
        <v>8316</v>
      </c>
      <c r="S3574" s="14">
        <f t="shared" si="332"/>
        <v>42513.976319444439</v>
      </c>
      <c r="T3574" s="14">
        <f t="shared" si="333"/>
        <v>42559.976319444439</v>
      </c>
      <c r="U3574">
        <f t="shared" si="334"/>
        <v>46</v>
      </c>
      <c r="V3574">
        <f t="shared" si="335"/>
        <v>2016</v>
      </c>
    </row>
    <row r="3575" spans="1:22" ht="60" x14ac:dyDescent="0.25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>
        <f t="shared" si="330"/>
        <v>0</v>
      </c>
      <c r="P3575">
        <f t="shared" si="331"/>
        <v>3</v>
      </c>
      <c r="Q3575" t="s">
        <v>8318</v>
      </c>
      <c r="R3575" t="s">
        <v>8345</v>
      </c>
      <c r="S3575" s="14">
        <f t="shared" si="332"/>
        <v>42275.861157407402</v>
      </c>
      <c r="T3575" s="14">
        <f t="shared" si="333"/>
        <v>42335.902824074074</v>
      </c>
      <c r="U3575">
        <f t="shared" si="334"/>
        <v>61</v>
      </c>
      <c r="V3575">
        <f t="shared" si="335"/>
        <v>2015</v>
      </c>
    </row>
    <row r="3576" spans="1:22" ht="45" x14ac:dyDescent="0.25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>
        <f t="shared" si="330"/>
        <v>0</v>
      </c>
      <c r="P3576">
        <f t="shared" si="331"/>
        <v>3</v>
      </c>
      <c r="Q3576" t="s">
        <v>8308</v>
      </c>
      <c r="R3576" t="s">
        <v>8355</v>
      </c>
      <c r="S3576" s="14">
        <f t="shared" si="332"/>
        <v>42646.896898148145</v>
      </c>
      <c r="T3576" s="14">
        <f t="shared" si="333"/>
        <v>42676.896898148145</v>
      </c>
      <c r="U3576">
        <f t="shared" si="334"/>
        <v>30</v>
      </c>
      <c r="V3576">
        <f t="shared" si="335"/>
        <v>2016</v>
      </c>
    </row>
    <row r="3577" spans="1:22" ht="60" x14ac:dyDescent="0.25">
      <c r="A3577">
        <v>1044</v>
      </c>
      <c r="B3577" s="3" t="s">
        <v>1045</v>
      </c>
      <c r="C3577" s="3" t="s">
        <v>5154</v>
      </c>
      <c r="D3577" s="6">
        <v>7000</v>
      </c>
      <c r="E3577" s="8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>
        <f t="shared" si="330"/>
        <v>0</v>
      </c>
      <c r="P3577">
        <f t="shared" si="331"/>
        <v>3</v>
      </c>
      <c r="Q3577" t="s">
        <v>8339</v>
      </c>
      <c r="R3577" t="s">
        <v>8340</v>
      </c>
      <c r="S3577" s="14">
        <f t="shared" si="332"/>
        <v>42011.925937499997</v>
      </c>
      <c r="T3577" s="14">
        <f t="shared" si="333"/>
        <v>42068.852083333331</v>
      </c>
      <c r="U3577">
        <f t="shared" si="334"/>
        <v>57</v>
      </c>
      <c r="V3577">
        <f t="shared" si="335"/>
        <v>2015</v>
      </c>
    </row>
    <row r="3578" spans="1:22" ht="60" x14ac:dyDescent="0.25">
      <c r="A3578">
        <v>1418</v>
      </c>
      <c r="B3578" s="3" t="s">
        <v>1419</v>
      </c>
      <c r="C3578" s="3" t="s">
        <v>5528</v>
      </c>
      <c r="D3578" s="6">
        <v>3000</v>
      </c>
      <c r="E3578" s="8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>
        <f t="shared" si="330"/>
        <v>0</v>
      </c>
      <c r="P3578">
        <f t="shared" si="331"/>
        <v>6</v>
      </c>
      <c r="Q3578" t="s">
        <v>8321</v>
      </c>
      <c r="R3578" t="s">
        <v>8356</v>
      </c>
      <c r="S3578" s="14">
        <f t="shared" si="332"/>
        <v>42395.456412037034</v>
      </c>
      <c r="T3578" s="14">
        <f t="shared" si="333"/>
        <v>42425.456412037034</v>
      </c>
      <c r="U3578">
        <f t="shared" si="334"/>
        <v>30</v>
      </c>
      <c r="V3578">
        <f t="shared" si="335"/>
        <v>2016</v>
      </c>
    </row>
    <row r="3579" spans="1:22" ht="45" x14ac:dyDescent="0.25">
      <c r="A3579">
        <v>1541</v>
      </c>
      <c r="B3579" s="3" t="s">
        <v>1542</v>
      </c>
      <c r="C3579" s="3" t="s">
        <v>5651</v>
      </c>
      <c r="D3579" s="6">
        <v>18000</v>
      </c>
      <c r="E3579" s="8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>
        <f t="shared" si="330"/>
        <v>0</v>
      </c>
      <c r="P3579">
        <f t="shared" si="331"/>
        <v>3</v>
      </c>
      <c r="Q3579" t="s">
        <v>8323</v>
      </c>
      <c r="R3579" t="s">
        <v>8351</v>
      </c>
      <c r="S3579" s="14">
        <f t="shared" si="332"/>
        <v>41974.712245370371</v>
      </c>
      <c r="T3579" s="14">
        <f t="shared" si="333"/>
        <v>42004.712245370371</v>
      </c>
      <c r="U3579">
        <f t="shared" si="334"/>
        <v>30</v>
      </c>
      <c r="V3579">
        <f t="shared" si="335"/>
        <v>2014</v>
      </c>
    </row>
    <row r="3580" spans="1:22" ht="60" x14ac:dyDescent="0.25">
      <c r="A3580">
        <v>1879</v>
      </c>
      <c r="B3580" s="3" t="s">
        <v>1880</v>
      </c>
      <c r="C3580" s="3" t="s">
        <v>5989</v>
      </c>
      <c r="D3580" s="6">
        <v>5000</v>
      </c>
      <c r="E3580" s="8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>
        <f t="shared" si="330"/>
        <v>0</v>
      </c>
      <c r="P3580">
        <f t="shared" si="331"/>
        <v>3</v>
      </c>
      <c r="Q3580" t="s">
        <v>8310</v>
      </c>
      <c r="R3580" t="s">
        <v>8342</v>
      </c>
      <c r="S3580" s="14">
        <f t="shared" si="332"/>
        <v>42413.649641203709</v>
      </c>
      <c r="T3580" s="14">
        <f t="shared" si="333"/>
        <v>42443.607974537037</v>
      </c>
      <c r="U3580">
        <f t="shared" si="334"/>
        <v>30</v>
      </c>
      <c r="V3580">
        <f t="shared" si="335"/>
        <v>2016</v>
      </c>
    </row>
    <row r="3581" spans="1:22" ht="60" x14ac:dyDescent="0.25">
      <c r="A3581">
        <v>161</v>
      </c>
      <c r="B3581" s="3" t="s">
        <v>163</v>
      </c>
      <c r="C3581" s="3" t="s">
        <v>4271</v>
      </c>
      <c r="D3581" s="6">
        <v>50000</v>
      </c>
      <c r="E3581" s="8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>
        <f t="shared" si="330"/>
        <v>0</v>
      </c>
      <c r="P3581">
        <f t="shared" si="331"/>
        <v>5</v>
      </c>
      <c r="Q3581" t="s">
        <v>8318</v>
      </c>
      <c r="R3581" t="s">
        <v>8347</v>
      </c>
      <c r="S3581" s="14">
        <f t="shared" si="332"/>
        <v>41792.687442129631</v>
      </c>
      <c r="T3581" s="14">
        <f t="shared" si="333"/>
        <v>41822.687442129631</v>
      </c>
      <c r="U3581">
        <f t="shared" si="334"/>
        <v>30</v>
      </c>
      <c r="V3581">
        <f t="shared" si="335"/>
        <v>2014</v>
      </c>
    </row>
    <row r="3582" spans="1:22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330"/>
        <v>0</v>
      </c>
      <c r="P3582">
        <f t="shared" si="331"/>
        <v>5</v>
      </c>
      <c r="Q3582" t="s">
        <v>8318</v>
      </c>
      <c r="R3582" t="s">
        <v>8345</v>
      </c>
      <c r="S3582" s="14">
        <f t="shared" si="332"/>
        <v>42423.985567129625</v>
      </c>
      <c r="T3582" s="14">
        <f t="shared" si="333"/>
        <v>42453.943900462968</v>
      </c>
      <c r="U3582">
        <f t="shared" si="334"/>
        <v>30</v>
      </c>
      <c r="V3582">
        <f t="shared" si="335"/>
        <v>2016</v>
      </c>
    </row>
    <row r="3583" spans="1:22" ht="60" x14ac:dyDescent="0.25">
      <c r="A3583">
        <v>447</v>
      </c>
      <c r="B3583" s="3" t="s">
        <v>448</v>
      </c>
      <c r="C3583" s="3" t="s">
        <v>4557</v>
      </c>
      <c r="D3583" s="6">
        <v>30000</v>
      </c>
      <c r="E3583" s="8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>
        <f t="shared" si="330"/>
        <v>0</v>
      </c>
      <c r="P3583">
        <f t="shared" si="331"/>
        <v>5</v>
      </c>
      <c r="Q3583" t="s">
        <v>8318</v>
      </c>
      <c r="R3583" t="s">
        <v>8345</v>
      </c>
      <c r="S3583" s="14">
        <f t="shared" si="332"/>
        <v>41331.555127314816</v>
      </c>
      <c r="T3583" s="14">
        <f t="shared" si="333"/>
        <v>41356.513460648144</v>
      </c>
      <c r="U3583">
        <f t="shared" si="334"/>
        <v>25</v>
      </c>
      <c r="V3583">
        <f t="shared" si="335"/>
        <v>2013</v>
      </c>
    </row>
    <row r="3584" spans="1:22" ht="45" x14ac:dyDescent="0.25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>
        <f t="shared" si="330"/>
        <v>0</v>
      </c>
      <c r="P3584">
        <f t="shared" si="331"/>
        <v>5</v>
      </c>
      <c r="Q3584" t="s">
        <v>8321</v>
      </c>
      <c r="R3584" t="s">
        <v>8343</v>
      </c>
      <c r="S3584" s="14">
        <f t="shared" si="332"/>
        <v>41471.446851851848</v>
      </c>
      <c r="T3584" s="14">
        <f t="shared" si="333"/>
        <v>41501.446851851848</v>
      </c>
      <c r="U3584">
        <f t="shared" si="334"/>
        <v>30</v>
      </c>
      <c r="V3584">
        <f t="shared" si="335"/>
        <v>2013</v>
      </c>
    </row>
    <row r="3585" spans="1:22" ht="60" x14ac:dyDescent="0.25">
      <c r="A3585">
        <v>1090</v>
      </c>
      <c r="B3585" s="3" t="s">
        <v>1091</v>
      </c>
      <c r="C3585" s="3" t="s">
        <v>5200</v>
      </c>
      <c r="D3585" s="6">
        <v>12999</v>
      </c>
      <c r="E3585" s="8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>
        <f t="shared" si="330"/>
        <v>0</v>
      </c>
      <c r="P3585">
        <f t="shared" si="331"/>
        <v>5</v>
      </c>
      <c r="Q3585" t="s">
        <v>8310</v>
      </c>
      <c r="R3585" t="s">
        <v>8346</v>
      </c>
      <c r="S3585" s="14">
        <f t="shared" si="332"/>
        <v>42123.185798611114</v>
      </c>
      <c r="T3585" s="14">
        <f t="shared" si="333"/>
        <v>42153.185798611114</v>
      </c>
      <c r="U3585">
        <f t="shared" si="334"/>
        <v>30</v>
      </c>
      <c r="V3585">
        <f t="shared" si="335"/>
        <v>2015</v>
      </c>
    </row>
    <row r="3586" spans="1:22" ht="60" x14ac:dyDescent="0.25">
      <c r="A3586">
        <v>1119</v>
      </c>
      <c r="B3586" s="3" t="s">
        <v>1120</v>
      </c>
      <c r="C3586" s="3" t="s">
        <v>5229</v>
      </c>
      <c r="D3586" s="6">
        <v>2100</v>
      </c>
      <c r="E3586" s="8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336">ROUND(E3586/D3586*100,0)</f>
        <v>0</v>
      </c>
      <c r="P3586">
        <f t="shared" si="331"/>
        <v>5</v>
      </c>
      <c r="Q3586" t="s">
        <v>8310</v>
      </c>
      <c r="R3586" t="s">
        <v>8346</v>
      </c>
      <c r="S3586" s="14">
        <f t="shared" si="332"/>
        <v>41722.792407407411</v>
      </c>
      <c r="T3586" s="14">
        <f t="shared" si="333"/>
        <v>41735.792407407411</v>
      </c>
      <c r="U3586">
        <f t="shared" si="334"/>
        <v>13</v>
      </c>
      <c r="V3586">
        <f t="shared" si="335"/>
        <v>2014</v>
      </c>
    </row>
    <row r="3587" spans="1:22" ht="60" x14ac:dyDescent="0.25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>
        <f t="shared" si="336"/>
        <v>0</v>
      </c>
      <c r="P3587">
        <f t="shared" ref="P3587:P3650" si="337">IFERROR(ROUND(E3587/L3587,2),0)</f>
        <v>5</v>
      </c>
      <c r="Q3587" t="s">
        <v>8310</v>
      </c>
      <c r="R3587" t="s">
        <v>8342</v>
      </c>
      <c r="S3587" s="14">
        <f t="shared" ref="S3587:S3650" si="338">+(((J3587/60)/60)/24)+DATE(1970,1,1)</f>
        <v>41975.347523148142</v>
      </c>
      <c r="T3587" s="14">
        <f t="shared" ref="T3587:T3650" si="339">+(((I3587/60)/60)/24)+DATE(1970,1,1)</f>
        <v>42005.347523148142</v>
      </c>
      <c r="U3587">
        <f t="shared" ref="U3587:U3650" si="340">CEILING(T3587-S3587,1)</f>
        <v>30</v>
      </c>
      <c r="V3587">
        <f t="shared" ref="V3587:V3650" si="341">YEAR(S3587)</f>
        <v>2014</v>
      </c>
    </row>
    <row r="3588" spans="1:22" ht="60" x14ac:dyDescent="0.25">
      <c r="A3588">
        <v>1178</v>
      </c>
      <c r="B3588" s="3" t="s">
        <v>1179</v>
      </c>
      <c r="C3588" s="3" t="s">
        <v>5288</v>
      </c>
      <c r="D3588" s="6">
        <v>75000</v>
      </c>
      <c r="E3588" s="8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>
        <f t="shared" si="336"/>
        <v>0</v>
      </c>
      <c r="P3588">
        <f t="shared" si="337"/>
        <v>5</v>
      </c>
      <c r="Q3588" t="s">
        <v>8326</v>
      </c>
      <c r="R3588" t="s">
        <v>8354</v>
      </c>
      <c r="S3588" s="14">
        <f t="shared" si="338"/>
        <v>41837.905694444446</v>
      </c>
      <c r="T3588" s="14">
        <f t="shared" si="339"/>
        <v>41867.905694444446</v>
      </c>
      <c r="U3588">
        <f t="shared" si="340"/>
        <v>30</v>
      </c>
      <c r="V3588">
        <f t="shared" si="341"/>
        <v>2014</v>
      </c>
    </row>
    <row r="3589" spans="1:22" ht="45" x14ac:dyDescent="0.25">
      <c r="A3589">
        <v>1482</v>
      </c>
      <c r="B3589" s="3" t="s">
        <v>1483</v>
      </c>
      <c r="C3589" s="3" t="s">
        <v>5592</v>
      </c>
      <c r="D3589" s="6">
        <v>5000</v>
      </c>
      <c r="E3589" s="8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>
        <f t="shared" si="336"/>
        <v>0</v>
      </c>
      <c r="P3589">
        <f t="shared" si="337"/>
        <v>5</v>
      </c>
      <c r="Q3589" t="s">
        <v>8321</v>
      </c>
      <c r="R3589" t="s">
        <v>8343</v>
      </c>
      <c r="S3589" s="14">
        <f t="shared" si="338"/>
        <v>41136.85805555556</v>
      </c>
      <c r="T3589" s="14">
        <f t="shared" si="339"/>
        <v>41159.32708333333</v>
      </c>
      <c r="U3589">
        <f t="shared" si="340"/>
        <v>23</v>
      </c>
      <c r="V3589">
        <f t="shared" si="341"/>
        <v>2012</v>
      </c>
    </row>
    <row r="3590" spans="1:22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336"/>
        <v>0</v>
      </c>
      <c r="P3590">
        <f t="shared" si="337"/>
        <v>5</v>
      </c>
      <c r="Q3590" t="s">
        <v>8321</v>
      </c>
      <c r="R3590" t="s">
        <v>8343</v>
      </c>
      <c r="S3590" s="14">
        <f t="shared" si="338"/>
        <v>42527.007326388892</v>
      </c>
      <c r="T3590" s="14">
        <f t="shared" si="339"/>
        <v>42587.007326388892</v>
      </c>
      <c r="U3590">
        <f t="shared" si="340"/>
        <v>60</v>
      </c>
      <c r="V3590">
        <f t="shared" si="341"/>
        <v>2016</v>
      </c>
    </row>
    <row r="3591" spans="1:22" ht="60" x14ac:dyDescent="0.25">
      <c r="A3591">
        <v>1694</v>
      </c>
      <c r="B3591" s="3" t="s">
        <v>1695</v>
      </c>
      <c r="C3591" s="3" t="s">
        <v>5804</v>
      </c>
      <c r="D3591" s="6">
        <v>10000</v>
      </c>
      <c r="E3591" s="8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>
        <f t="shared" si="336"/>
        <v>0</v>
      </c>
      <c r="P3591">
        <f t="shared" si="337"/>
        <v>5</v>
      </c>
      <c r="Q3591" t="s">
        <v>8312</v>
      </c>
      <c r="R3591" t="s">
        <v>8337</v>
      </c>
      <c r="S3591" s="14">
        <f t="shared" si="338"/>
        <v>42791.669837962967</v>
      </c>
      <c r="T3591" s="14">
        <f t="shared" si="339"/>
        <v>42821.191666666666</v>
      </c>
      <c r="U3591">
        <f t="shared" si="340"/>
        <v>30</v>
      </c>
      <c r="V3591">
        <f t="shared" si="341"/>
        <v>2017</v>
      </c>
    </row>
    <row r="3592" spans="1:22" ht="60" x14ac:dyDescent="0.25">
      <c r="A3592">
        <v>2416</v>
      </c>
      <c r="B3592" s="3" t="s">
        <v>2417</v>
      </c>
      <c r="C3592" s="3" t="s">
        <v>6526</v>
      </c>
      <c r="D3592" s="6">
        <v>20000</v>
      </c>
      <c r="E3592" s="8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>
        <f t="shared" si="336"/>
        <v>0</v>
      </c>
      <c r="P3592">
        <f t="shared" si="337"/>
        <v>5</v>
      </c>
      <c r="Q3592" t="s">
        <v>8326</v>
      </c>
      <c r="R3592" t="s">
        <v>8354</v>
      </c>
      <c r="S3592" s="14">
        <f t="shared" si="338"/>
        <v>42019.737766203703</v>
      </c>
      <c r="T3592" s="14">
        <f t="shared" si="339"/>
        <v>42077.625</v>
      </c>
      <c r="U3592">
        <f t="shared" si="340"/>
        <v>58</v>
      </c>
      <c r="V3592">
        <f t="shared" si="341"/>
        <v>2015</v>
      </c>
    </row>
    <row r="3593" spans="1:22" x14ac:dyDescent="0.25">
      <c r="A3593">
        <v>2418</v>
      </c>
      <c r="B3593" s="3" t="s">
        <v>2419</v>
      </c>
      <c r="C3593" s="3" t="s">
        <v>6528</v>
      </c>
      <c r="D3593" s="6">
        <v>25000</v>
      </c>
      <c r="E3593" s="8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>
        <f t="shared" si="336"/>
        <v>0</v>
      </c>
      <c r="P3593">
        <f t="shared" si="337"/>
        <v>1</v>
      </c>
      <c r="Q3593" t="s">
        <v>8326</v>
      </c>
      <c r="R3593" t="s">
        <v>8354</v>
      </c>
      <c r="S3593" s="14">
        <f t="shared" si="338"/>
        <v>42027.856990740736</v>
      </c>
      <c r="T3593" s="14">
        <f t="shared" si="339"/>
        <v>42087.815324074079</v>
      </c>
      <c r="U3593">
        <f t="shared" si="340"/>
        <v>60</v>
      </c>
      <c r="V3593">
        <f t="shared" si="341"/>
        <v>2015</v>
      </c>
    </row>
    <row r="3594" spans="1:22" ht="30" x14ac:dyDescent="0.25">
      <c r="A3594">
        <v>2586</v>
      </c>
      <c r="B3594" s="3" t="s">
        <v>2586</v>
      </c>
      <c r="C3594" s="3" t="s">
        <v>6696</v>
      </c>
      <c r="D3594" s="6">
        <v>3000</v>
      </c>
      <c r="E3594" s="8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>
        <f t="shared" si="336"/>
        <v>0</v>
      </c>
      <c r="P3594">
        <f t="shared" si="337"/>
        <v>5</v>
      </c>
      <c r="Q3594" t="s">
        <v>8326</v>
      </c>
      <c r="R3594" t="s">
        <v>8354</v>
      </c>
      <c r="S3594" s="14">
        <f t="shared" si="338"/>
        <v>42333.330277777779</v>
      </c>
      <c r="T3594" s="14">
        <f t="shared" si="339"/>
        <v>42363.330277777779</v>
      </c>
      <c r="U3594">
        <f t="shared" si="340"/>
        <v>30</v>
      </c>
      <c r="V3594">
        <f t="shared" si="341"/>
        <v>2015</v>
      </c>
    </row>
    <row r="3595" spans="1:22" ht="60" x14ac:dyDescent="0.25">
      <c r="A3595">
        <v>2589</v>
      </c>
      <c r="B3595" s="3" t="s">
        <v>2589</v>
      </c>
      <c r="C3595" s="3" t="s">
        <v>6699</v>
      </c>
      <c r="D3595" s="6">
        <v>50000</v>
      </c>
      <c r="E3595" s="8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>
        <f t="shared" si="336"/>
        <v>0</v>
      </c>
      <c r="P3595">
        <f t="shared" si="337"/>
        <v>5</v>
      </c>
      <c r="Q3595" t="s">
        <v>8326</v>
      </c>
      <c r="R3595" t="s">
        <v>8354</v>
      </c>
      <c r="S3595" s="14">
        <f t="shared" si="338"/>
        <v>42422.536192129628</v>
      </c>
      <c r="T3595" s="14">
        <f t="shared" si="339"/>
        <v>42452.494525462964</v>
      </c>
      <c r="U3595">
        <f t="shared" si="340"/>
        <v>30</v>
      </c>
      <c r="V3595">
        <f t="shared" si="341"/>
        <v>2016</v>
      </c>
    </row>
    <row r="3596" spans="1:22" ht="60" x14ac:dyDescent="0.25">
      <c r="A3596">
        <v>2887</v>
      </c>
      <c r="B3596" s="3" t="s">
        <v>2887</v>
      </c>
      <c r="C3596" s="3" t="s">
        <v>6997</v>
      </c>
      <c r="D3596" s="6">
        <v>3000</v>
      </c>
      <c r="E3596" s="8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8269</v>
      </c>
      <c r="O3596">
        <f t="shared" si="336"/>
        <v>0</v>
      </c>
      <c r="P3596">
        <f t="shared" si="337"/>
        <v>5</v>
      </c>
      <c r="Q3596" t="s">
        <v>8315</v>
      </c>
      <c r="R3596" t="s">
        <v>8316</v>
      </c>
      <c r="S3596" s="14">
        <f t="shared" si="338"/>
        <v>41985.427361111113</v>
      </c>
      <c r="T3596" s="14">
        <f t="shared" si="339"/>
        <v>42015.427361111113</v>
      </c>
      <c r="U3596">
        <f t="shared" si="340"/>
        <v>30</v>
      </c>
      <c r="V3596">
        <f t="shared" si="341"/>
        <v>2014</v>
      </c>
    </row>
    <row r="3597" spans="1:22" ht="60" x14ac:dyDescent="0.25">
      <c r="A3597">
        <v>3119</v>
      </c>
      <c r="B3597" s="3" t="s">
        <v>3119</v>
      </c>
      <c r="C3597" s="3" t="s">
        <v>7229</v>
      </c>
      <c r="D3597" s="6">
        <v>10000</v>
      </c>
      <c r="E3597" s="8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>
        <f t="shared" si="336"/>
        <v>0</v>
      </c>
      <c r="P3597">
        <f t="shared" si="337"/>
        <v>5</v>
      </c>
      <c r="Q3597" t="s">
        <v>8315</v>
      </c>
      <c r="R3597" t="s">
        <v>8328</v>
      </c>
      <c r="S3597" s="14">
        <f t="shared" si="338"/>
        <v>42060.04550925926</v>
      </c>
      <c r="T3597" s="14">
        <f t="shared" si="339"/>
        <v>42090.003842592589</v>
      </c>
      <c r="U3597">
        <f t="shared" si="340"/>
        <v>30</v>
      </c>
      <c r="V3597">
        <f t="shared" si="341"/>
        <v>2015</v>
      </c>
    </row>
    <row r="3598" spans="1:22" ht="60" x14ac:dyDescent="0.25">
      <c r="A3598">
        <v>3806</v>
      </c>
      <c r="B3598" s="3" t="s">
        <v>3803</v>
      </c>
      <c r="C3598" s="3" t="s">
        <v>7916</v>
      </c>
      <c r="D3598" s="6">
        <v>7500</v>
      </c>
      <c r="E3598" s="8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>
        <f t="shared" si="336"/>
        <v>0</v>
      </c>
      <c r="P3598">
        <f t="shared" si="337"/>
        <v>5</v>
      </c>
      <c r="Q3598" t="s">
        <v>8315</v>
      </c>
      <c r="R3598" t="s">
        <v>8336</v>
      </c>
      <c r="S3598" s="14">
        <f t="shared" si="338"/>
        <v>41799.259039351848</v>
      </c>
      <c r="T3598" s="14">
        <f t="shared" si="339"/>
        <v>41819.259039351848</v>
      </c>
      <c r="U3598">
        <f t="shared" si="340"/>
        <v>20</v>
      </c>
      <c r="V3598">
        <f t="shared" si="341"/>
        <v>2014</v>
      </c>
    </row>
    <row r="3599" spans="1:22" ht="60" x14ac:dyDescent="0.25">
      <c r="A3599">
        <v>3915</v>
      </c>
      <c r="B3599" s="3" t="s">
        <v>3912</v>
      </c>
      <c r="C3599" s="3" t="s">
        <v>8023</v>
      </c>
      <c r="D3599" s="6">
        <v>1500</v>
      </c>
      <c r="E3599" s="8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8269</v>
      </c>
      <c r="O3599">
        <f t="shared" si="336"/>
        <v>0</v>
      </c>
      <c r="P3599">
        <f t="shared" si="337"/>
        <v>5</v>
      </c>
      <c r="Q3599" t="s">
        <v>8315</v>
      </c>
      <c r="R3599" t="s">
        <v>8316</v>
      </c>
      <c r="S3599" s="14">
        <f t="shared" si="338"/>
        <v>42492.98505787037</v>
      </c>
      <c r="T3599" s="14">
        <f t="shared" si="339"/>
        <v>42522.98505787037</v>
      </c>
      <c r="U3599">
        <f t="shared" si="340"/>
        <v>30</v>
      </c>
      <c r="V3599">
        <f t="shared" si="341"/>
        <v>2016</v>
      </c>
    </row>
    <row r="3600" spans="1:22" ht="60" x14ac:dyDescent="0.25">
      <c r="A3600">
        <v>3939</v>
      </c>
      <c r="B3600" s="3" t="s">
        <v>3936</v>
      </c>
      <c r="C3600" s="3" t="s">
        <v>8047</v>
      </c>
      <c r="D3600" s="6">
        <v>5000</v>
      </c>
      <c r="E3600" s="8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8269</v>
      </c>
      <c r="O3600">
        <f t="shared" si="336"/>
        <v>0</v>
      </c>
      <c r="P3600">
        <f t="shared" si="337"/>
        <v>5</v>
      </c>
      <c r="Q3600" t="s">
        <v>8315</v>
      </c>
      <c r="R3600" t="s">
        <v>8316</v>
      </c>
      <c r="S3600" s="14">
        <f t="shared" si="338"/>
        <v>41915.400219907409</v>
      </c>
      <c r="T3600" s="14">
        <f t="shared" si="339"/>
        <v>41919.1875</v>
      </c>
      <c r="U3600">
        <f t="shared" si="340"/>
        <v>4</v>
      </c>
      <c r="V3600">
        <f t="shared" si="341"/>
        <v>2014</v>
      </c>
    </row>
    <row r="3601" spans="1:22" ht="60" x14ac:dyDescent="0.25">
      <c r="A3601">
        <v>3945</v>
      </c>
      <c r="B3601" s="3" t="s">
        <v>3942</v>
      </c>
      <c r="C3601" s="3" t="s">
        <v>8053</v>
      </c>
      <c r="D3601" s="6">
        <v>2000</v>
      </c>
      <c r="E3601" s="8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8269</v>
      </c>
      <c r="O3601">
        <f t="shared" si="336"/>
        <v>0</v>
      </c>
      <c r="P3601">
        <f t="shared" si="337"/>
        <v>5</v>
      </c>
      <c r="Q3601" t="s">
        <v>8315</v>
      </c>
      <c r="R3601" t="s">
        <v>8316</v>
      </c>
      <c r="S3601" s="14">
        <f t="shared" si="338"/>
        <v>42109.801712962959</v>
      </c>
      <c r="T3601" s="14">
        <f t="shared" si="339"/>
        <v>42139.801712962959</v>
      </c>
      <c r="U3601">
        <f t="shared" si="340"/>
        <v>30</v>
      </c>
      <c r="V3601">
        <f t="shared" si="341"/>
        <v>2015</v>
      </c>
    </row>
    <row r="3602" spans="1:22" ht="45" x14ac:dyDescent="0.25">
      <c r="A3602">
        <v>3994</v>
      </c>
      <c r="B3602" s="3" t="s">
        <v>3990</v>
      </c>
      <c r="C3602" s="3" t="s">
        <v>8100</v>
      </c>
      <c r="D3602" s="6">
        <v>2000</v>
      </c>
      <c r="E3602" s="8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8269</v>
      </c>
      <c r="O3602">
        <f t="shared" si="336"/>
        <v>0</v>
      </c>
      <c r="P3602">
        <f t="shared" si="337"/>
        <v>5</v>
      </c>
      <c r="Q3602" t="s">
        <v>8315</v>
      </c>
      <c r="R3602" t="s">
        <v>8316</v>
      </c>
      <c r="S3602" s="14">
        <f t="shared" si="338"/>
        <v>41809.389930555553</v>
      </c>
      <c r="T3602" s="14">
        <f t="shared" si="339"/>
        <v>41839.389930555553</v>
      </c>
      <c r="U3602">
        <f t="shared" si="340"/>
        <v>30</v>
      </c>
      <c r="V3602">
        <f t="shared" si="341"/>
        <v>2014</v>
      </c>
    </row>
    <row r="3603" spans="1:22" ht="45" x14ac:dyDescent="0.25">
      <c r="A3603">
        <v>4007</v>
      </c>
      <c r="B3603" s="3" t="s">
        <v>4003</v>
      </c>
      <c r="C3603" s="3" t="s">
        <v>8112</v>
      </c>
      <c r="D3603" s="6">
        <v>2000</v>
      </c>
      <c r="E3603" s="8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8269</v>
      </c>
      <c r="O3603">
        <f t="shared" si="336"/>
        <v>0</v>
      </c>
      <c r="P3603">
        <f t="shared" si="337"/>
        <v>5</v>
      </c>
      <c r="Q3603" t="s">
        <v>8315</v>
      </c>
      <c r="R3603" t="s">
        <v>8316</v>
      </c>
      <c r="S3603" s="14">
        <f t="shared" si="338"/>
        <v>41848.772928240738</v>
      </c>
      <c r="T3603" s="14">
        <f t="shared" si="339"/>
        <v>41877.686111111114</v>
      </c>
      <c r="U3603">
        <f t="shared" si="340"/>
        <v>29</v>
      </c>
      <c r="V3603">
        <f t="shared" si="341"/>
        <v>2014</v>
      </c>
    </row>
    <row r="3604" spans="1:22" ht="60" x14ac:dyDescent="0.25">
      <c r="A3604">
        <v>4079</v>
      </c>
      <c r="B3604" s="3" t="s">
        <v>4075</v>
      </c>
      <c r="C3604" s="3" t="s">
        <v>8182</v>
      </c>
      <c r="D3604" s="6">
        <v>3000</v>
      </c>
      <c r="E3604" s="8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8269</v>
      </c>
      <c r="O3604">
        <f t="shared" si="336"/>
        <v>0</v>
      </c>
      <c r="P3604">
        <f t="shared" si="337"/>
        <v>5</v>
      </c>
      <c r="Q3604" t="s">
        <v>8315</v>
      </c>
      <c r="R3604" t="s">
        <v>8316</v>
      </c>
      <c r="S3604" s="14">
        <f t="shared" si="338"/>
        <v>42510.938900462963</v>
      </c>
      <c r="T3604" s="14">
        <f t="shared" si="339"/>
        <v>42540.938900462963</v>
      </c>
      <c r="U3604">
        <f t="shared" si="340"/>
        <v>30</v>
      </c>
      <c r="V3604">
        <f t="shared" si="341"/>
        <v>2016</v>
      </c>
    </row>
    <row r="3605" spans="1:22" ht="45" x14ac:dyDescent="0.25">
      <c r="A3605">
        <v>636</v>
      </c>
      <c r="B3605" s="3" t="s">
        <v>637</v>
      </c>
      <c r="C3605" s="3" t="s">
        <v>4746</v>
      </c>
      <c r="D3605" s="6">
        <v>2000</v>
      </c>
      <c r="E3605" s="8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>
        <f t="shared" si="336"/>
        <v>0</v>
      </c>
      <c r="P3605">
        <f t="shared" si="337"/>
        <v>4</v>
      </c>
      <c r="Q3605" t="s">
        <v>8308</v>
      </c>
      <c r="R3605" t="s">
        <v>8355</v>
      </c>
      <c r="S3605" s="14">
        <f t="shared" si="338"/>
        <v>42131.455439814818</v>
      </c>
      <c r="T3605" s="14">
        <f t="shared" si="339"/>
        <v>42161.44930555555</v>
      </c>
      <c r="U3605">
        <f t="shared" si="340"/>
        <v>30</v>
      </c>
      <c r="V3605">
        <f t="shared" si="341"/>
        <v>2015</v>
      </c>
    </row>
    <row r="3606" spans="1:22" ht="30" x14ac:dyDescent="0.25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>
        <f t="shared" si="336"/>
        <v>0</v>
      </c>
      <c r="P3606">
        <f t="shared" si="337"/>
        <v>1.33</v>
      </c>
      <c r="Q3606" t="s">
        <v>8326</v>
      </c>
      <c r="R3606" t="s">
        <v>8354</v>
      </c>
      <c r="S3606" s="14">
        <f t="shared" si="338"/>
        <v>42034.339363425926</v>
      </c>
      <c r="T3606" s="14">
        <f t="shared" si="339"/>
        <v>42064.339363425926</v>
      </c>
      <c r="U3606">
        <f t="shared" si="340"/>
        <v>30</v>
      </c>
      <c r="V3606">
        <f t="shared" si="341"/>
        <v>2015</v>
      </c>
    </row>
    <row r="3607" spans="1:22" ht="60" x14ac:dyDescent="0.25">
      <c r="A3607">
        <v>1865</v>
      </c>
      <c r="B3607" s="3" t="s">
        <v>1866</v>
      </c>
      <c r="C3607" s="3" t="s">
        <v>5975</v>
      </c>
      <c r="D3607" s="6">
        <v>110000</v>
      </c>
      <c r="E3607" s="8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>
        <f t="shared" si="336"/>
        <v>0</v>
      </c>
      <c r="P3607">
        <f t="shared" si="337"/>
        <v>2</v>
      </c>
      <c r="Q3607" t="s">
        <v>8310</v>
      </c>
      <c r="R3607" t="s">
        <v>8342</v>
      </c>
      <c r="S3607" s="14">
        <f t="shared" si="338"/>
        <v>42645.367442129631</v>
      </c>
      <c r="T3607" s="14">
        <f t="shared" si="339"/>
        <v>42680.409108796302</v>
      </c>
      <c r="U3607">
        <f t="shared" si="340"/>
        <v>36</v>
      </c>
      <c r="V3607">
        <f t="shared" si="341"/>
        <v>2016</v>
      </c>
    </row>
    <row r="3608" spans="1:22" ht="60" x14ac:dyDescent="0.25">
      <c r="A3608">
        <v>4072</v>
      </c>
      <c r="B3608" s="3" t="s">
        <v>4068</v>
      </c>
      <c r="C3608" s="3" t="s">
        <v>8175</v>
      </c>
      <c r="D3608" s="6">
        <v>1000</v>
      </c>
      <c r="E3608" s="8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8269</v>
      </c>
      <c r="O3608">
        <f t="shared" si="336"/>
        <v>0</v>
      </c>
      <c r="P3608">
        <f t="shared" si="337"/>
        <v>2</v>
      </c>
      <c r="Q3608" t="s">
        <v>8315</v>
      </c>
      <c r="R3608" t="s">
        <v>8316</v>
      </c>
      <c r="S3608" s="14">
        <f t="shared" si="338"/>
        <v>41812.77443287037</v>
      </c>
      <c r="T3608" s="14">
        <f t="shared" si="339"/>
        <v>41872.77443287037</v>
      </c>
      <c r="U3608">
        <f t="shared" si="340"/>
        <v>60</v>
      </c>
      <c r="V3608">
        <f t="shared" si="341"/>
        <v>2014</v>
      </c>
    </row>
    <row r="3609" spans="1:22" ht="45" x14ac:dyDescent="0.25">
      <c r="A3609">
        <v>194</v>
      </c>
      <c r="B3609" s="3" t="s">
        <v>196</v>
      </c>
      <c r="C3609" s="3" t="s">
        <v>4304</v>
      </c>
      <c r="D3609" s="6">
        <v>2500</v>
      </c>
      <c r="E3609" s="8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>
        <f t="shared" si="336"/>
        <v>0</v>
      </c>
      <c r="P3609">
        <f t="shared" si="337"/>
        <v>1</v>
      </c>
      <c r="Q3609" t="s">
        <v>8318</v>
      </c>
      <c r="R3609" t="s">
        <v>8347</v>
      </c>
      <c r="S3609" s="14">
        <f t="shared" si="338"/>
        <v>42375.996886574074</v>
      </c>
      <c r="T3609" s="14">
        <f t="shared" si="339"/>
        <v>42435.996886574074</v>
      </c>
      <c r="U3609">
        <f t="shared" si="340"/>
        <v>60</v>
      </c>
      <c r="V3609">
        <f t="shared" si="341"/>
        <v>2016</v>
      </c>
    </row>
    <row r="3610" spans="1:22" ht="60" x14ac:dyDescent="0.25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>
        <f t="shared" si="336"/>
        <v>0</v>
      </c>
      <c r="P3610">
        <f t="shared" si="337"/>
        <v>1</v>
      </c>
      <c r="Q3610" t="s">
        <v>8318</v>
      </c>
      <c r="R3610" t="s">
        <v>8345</v>
      </c>
      <c r="S3610" s="14">
        <f t="shared" si="338"/>
        <v>41500.747453703705</v>
      </c>
      <c r="T3610" s="14">
        <f t="shared" si="339"/>
        <v>41530.747453703705</v>
      </c>
      <c r="U3610">
        <f t="shared" si="340"/>
        <v>30</v>
      </c>
      <c r="V3610">
        <f t="shared" si="341"/>
        <v>2013</v>
      </c>
    </row>
    <row r="3611" spans="1:22" ht="45" x14ac:dyDescent="0.25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336"/>
        <v>0</v>
      </c>
      <c r="P3611">
        <f t="shared" si="337"/>
        <v>1</v>
      </c>
      <c r="Q3611" t="s">
        <v>8308</v>
      </c>
      <c r="R3611" t="s">
        <v>8314</v>
      </c>
      <c r="S3611" s="14">
        <f t="shared" si="338"/>
        <v>42615.753310185188</v>
      </c>
      <c r="T3611" s="14">
        <f t="shared" si="339"/>
        <v>42645.753310185188</v>
      </c>
      <c r="U3611">
        <f t="shared" si="340"/>
        <v>30</v>
      </c>
      <c r="V3611">
        <f t="shared" si="341"/>
        <v>2016</v>
      </c>
    </row>
    <row r="3612" spans="1:22" ht="45" x14ac:dyDescent="0.25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>
        <f t="shared" si="336"/>
        <v>0</v>
      </c>
      <c r="P3612">
        <f t="shared" si="337"/>
        <v>1</v>
      </c>
      <c r="Q3612" t="s">
        <v>8323</v>
      </c>
      <c r="R3612" t="s">
        <v>8341</v>
      </c>
      <c r="S3612" s="14">
        <f t="shared" si="338"/>
        <v>42033.845543981486</v>
      </c>
      <c r="T3612" s="14">
        <f t="shared" si="339"/>
        <v>42063.845543981486</v>
      </c>
      <c r="U3612">
        <f t="shared" si="340"/>
        <v>30</v>
      </c>
      <c r="V3612">
        <f t="shared" si="341"/>
        <v>2015</v>
      </c>
    </row>
    <row r="3613" spans="1:22" ht="60" x14ac:dyDescent="0.25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>
        <f t="shared" si="336"/>
        <v>0</v>
      </c>
      <c r="P3613">
        <f t="shared" si="337"/>
        <v>1.5</v>
      </c>
      <c r="Q3613" t="s">
        <v>8308</v>
      </c>
      <c r="R3613" t="s">
        <v>8355</v>
      </c>
      <c r="S3613" s="14">
        <f t="shared" si="338"/>
        <v>42031.362187499995</v>
      </c>
      <c r="T3613" s="14">
        <f t="shared" si="339"/>
        <v>42061.362187499995</v>
      </c>
      <c r="U3613">
        <f t="shared" si="340"/>
        <v>30</v>
      </c>
      <c r="V3613">
        <f t="shared" si="341"/>
        <v>2015</v>
      </c>
    </row>
    <row r="3614" spans="1:22" ht="60" x14ac:dyDescent="0.25">
      <c r="A3614">
        <v>3058</v>
      </c>
      <c r="B3614" s="3" t="s">
        <v>3058</v>
      </c>
      <c r="C3614" s="3" t="s">
        <v>7168</v>
      </c>
      <c r="D3614" s="6">
        <v>18000</v>
      </c>
      <c r="E3614" s="8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>
        <f t="shared" si="336"/>
        <v>0</v>
      </c>
      <c r="P3614">
        <f t="shared" si="337"/>
        <v>1</v>
      </c>
      <c r="Q3614" t="s">
        <v>8315</v>
      </c>
      <c r="R3614" t="s">
        <v>8328</v>
      </c>
      <c r="S3614" s="14">
        <f t="shared" si="338"/>
        <v>42460.374305555553</v>
      </c>
      <c r="T3614" s="14">
        <f t="shared" si="339"/>
        <v>42510.374305555553</v>
      </c>
      <c r="U3614">
        <f t="shared" si="340"/>
        <v>50</v>
      </c>
      <c r="V3614">
        <f t="shared" si="341"/>
        <v>2016</v>
      </c>
    </row>
    <row r="3615" spans="1:22" ht="45" x14ac:dyDescent="0.25">
      <c r="A3615">
        <v>3805</v>
      </c>
      <c r="B3615" s="3" t="s">
        <v>3802</v>
      </c>
      <c r="C3615" s="3" t="s">
        <v>7915</v>
      </c>
      <c r="D3615" s="6">
        <v>150000</v>
      </c>
      <c r="E3615" s="8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>
        <f t="shared" si="336"/>
        <v>0</v>
      </c>
      <c r="P3615">
        <f t="shared" si="337"/>
        <v>1.5</v>
      </c>
      <c r="Q3615" t="s">
        <v>8315</v>
      </c>
      <c r="R3615" t="s">
        <v>8336</v>
      </c>
      <c r="S3615" s="14">
        <f t="shared" si="338"/>
        <v>41849.887037037035</v>
      </c>
      <c r="T3615" s="14">
        <f t="shared" si="339"/>
        <v>41909.887037037035</v>
      </c>
      <c r="U3615">
        <f t="shared" si="340"/>
        <v>60</v>
      </c>
      <c r="V3615">
        <f t="shared" si="341"/>
        <v>2014</v>
      </c>
    </row>
    <row r="3616" spans="1:22" ht="30" x14ac:dyDescent="0.25">
      <c r="A3616">
        <v>3904</v>
      </c>
      <c r="B3616" s="3" t="s">
        <v>3901</v>
      </c>
      <c r="C3616" s="3" t="s">
        <v>8012</v>
      </c>
      <c r="D3616" s="6">
        <v>10000</v>
      </c>
      <c r="E3616" s="8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8269</v>
      </c>
      <c r="O3616">
        <f t="shared" si="336"/>
        <v>0</v>
      </c>
      <c r="P3616">
        <f t="shared" si="337"/>
        <v>1.5</v>
      </c>
      <c r="Q3616" t="s">
        <v>8315</v>
      </c>
      <c r="R3616" t="s">
        <v>8316</v>
      </c>
      <c r="S3616" s="14">
        <f t="shared" si="338"/>
        <v>42095.229166666672</v>
      </c>
      <c r="T3616" s="14">
        <f t="shared" si="339"/>
        <v>42109.211111111115</v>
      </c>
      <c r="U3616">
        <f t="shared" si="340"/>
        <v>14</v>
      </c>
      <c r="V3616">
        <f t="shared" si="341"/>
        <v>2015</v>
      </c>
    </row>
    <row r="3617" spans="1:22" ht="45" x14ac:dyDescent="0.25">
      <c r="A3617">
        <v>3993</v>
      </c>
      <c r="B3617" s="3" t="s">
        <v>3989</v>
      </c>
      <c r="C3617" s="3" t="s">
        <v>8099</v>
      </c>
      <c r="D3617" s="6">
        <v>50000</v>
      </c>
      <c r="E3617" s="8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8269</v>
      </c>
      <c r="O3617">
        <f t="shared" si="336"/>
        <v>0</v>
      </c>
      <c r="P3617">
        <f t="shared" si="337"/>
        <v>3</v>
      </c>
      <c r="Q3617" t="s">
        <v>8315</v>
      </c>
      <c r="R3617" t="s">
        <v>8316</v>
      </c>
      <c r="S3617" s="14">
        <f t="shared" si="338"/>
        <v>42107.864722222221</v>
      </c>
      <c r="T3617" s="14">
        <f t="shared" si="339"/>
        <v>42137.864722222221</v>
      </c>
      <c r="U3617">
        <f t="shared" si="340"/>
        <v>30</v>
      </c>
      <c r="V3617">
        <f t="shared" si="341"/>
        <v>2015</v>
      </c>
    </row>
    <row r="3618" spans="1:22" ht="60" x14ac:dyDescent="0.25">
      <c r="A3618">
        <v>4113</v>
      </c>
      <c r="B3618" s="3" t="s">
        <v>4109</v>
      </c>
      <c r="C3618" s="3" t="s">
        <v>8215</v>
      </c>
      <c r="D3618" s="6">
        <v>1500</v>
      </c>
      <c r="E3618" s="8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8269</v>
      </c>
      <c r="O3618">
        <f t="shared" si="336"/>
        <v>0</v>
      </c>
      <c r="P3618">
        <f t="shared" si="337"/>
        <v>1</v>
      </c>
      <c r="Q3618" t="s">
        <v>8315</v>
      </c>
      <c r="R3618" t="s">
        <v>8316</v>
      </c>
      <c r="S3618" s="14">
        <f t="shared" si="338"/>
        <v>42358.573182870372</v>
      </c>
      <c r="T3618" s="14">
        <f t="shared" si="339"/>
        <v>42377.273611111115</v>
      </c>
      <c r="U3618">
        <f t="shared" si="340"/>
        <v>19</v>
      </c>
      <c r="V3618">
        <f t="shared" si="341"/>
        <v>2015</v>
      </c>
    </row>
    <row r="3619" spans="1:22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336"/>
        <v>0</v>
      </c>
      <c r="P3619">
        <f t="shared" si="337"/>
        <v>1</v>
      </c>
      <c r="Q3619" t="s">
        <v>8318</v>
      </c>
      <c r="R3619" t="s">
        <v>8345</v>
      </c>
      <c r="S3619" s="14">
        <f t="shared" si="338"/>
        <v>42130.335358796292</v>
      </c>
      <c r="T3619" s="14">
        <f t="shared" si="339"/>
        <v>42145.335358796292</v>
      </c>
      <c r="U3619">
        <f t="shared" si="340"/>
        <v>15</v>
      </c>
      <c r="V3619">
        <f t="shared" si="341"/>
        <v>2015</v>
      </c>
    </row>
    <row r="3620" spans="1:22" ht="30" x14ac:dyDescent="0.25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336"/>
        <v>0</v>
      </c>
      <c r="P3620">
        <f t="shared" si="337"/>
        <v>2</v>
      </c>
      <c r="Q3620" t="s">
        <v>8308</v>
      </c>
      <c r="R3620" t="s">
        <v>8355</v>
      </c>
      <c r="S3620" s="14">
        <f t="shared" si="338"/>
        <v>42076.092152777783</v>
      </c>
      <c r="T3620" s="14">
        <f t="shared" si="339"/>
        <v>42106.092152777783</v>
      </c>
      <c r="U3620">
        <f t="shared" si="340"/>
        <v>30</v>
      </c>
      <c r="V3620">
        <f t="shared" si="341"/>
        <v>2015</v>
      </c>
    </row>
    <row r="3621" spans="1:22" ht="45" x14ac:dyDescent="0.25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336"/>
        <v>0</v>
      </c>
      <c r="P3621">
        <f t="shared" si="337"/>
        <v>2</v>
      </c>
      <c r="Q3621" t="s">
        <v>8321</v>
      </c>
      <c r="R3621" t="s">
        <v>8343</v>
      </c>
      <c r="S3621" s="14">
        <f t="shared" si="338"/>
        <v>41729.702314814815</v>
      </c>
      <c r="T3621" s="14">
        <f t="shared" si="339"/>
        <v>41759.702314814815</v>
      </c>
      <c r="U3621">
        <f t="shared" si="340"/>
        <v>30</v>
      </c>
      <c r="V3621">
        <f t="shared" si="341"/>
        <v>2014</v>
      </c>
    </row>
    <row r="3622" spans="1:22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336"/>
        <v>0</v>
      </c>
      <c r="P3622">
        <f t="shared" si="337"/>
        <v>1</v>
      </c>
      <c r="Q3622" t="s">
        <v>8321</v>
      </c>
      <c r="R3622" t="s">
        <v>8356</v>
      </c>
      <c r="S3622" s="14">
        <f t="shared" si="338"/>
        <v>41931.959016203706</v>
      </c>
      <c r="T3622" s="14">
        <f t="shared" si="339"/>
        <v>41962.00068287037</v>
      </c>
      <c r="U3622">
        <f t="shared" si="340"/>
        <v>31</v>
      </c>
      <c r="V3622">
        <f t="shared" si="341"/>
        <v>2014</v>
      </c>
    </row>
    <row r="3623" spans="1:22" ht="30" x14ac:dyDescent="0.2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336"/>
        <v>0</v>
      </c>
      <c r="P3623">
        <f t="shared" si="337"/>
        <v>1</v>
      </c>
      <c r="Q3623" t="s">
        <v>8323</v>
      </c>
      <c r="R3623" t="s">
        <v>8352</v>
      </c>
      <c r="S3623" s="14">
        <f t="shared" si="338"/>
        <v>42023.143414351856</v>
      </c>
      <c r="T3623" s="14">
        <f t="shared" si="339"/>
        <v>42053.143414351856</v>
      </c>
      <c r="U3623">
        <f t="shared" si="340"/>
        <v>30</v>
      </c>
      <c r="V3623">
        <f t="shared" si="341"/>
        <v>2015</v>
      </c>
    </row>
    <row r="3624" spans="1:22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336"/>
        <v>0</v>
      </c>
      <c r="P3624">
        <f t="shared" si="337"/>
        <v>2</v>
      </c>
      <c r="Q3624" t="s">
        <v>8308</v>
      </c>
      <c r="R3624" t="s">
        <v>8355</v>
      </c>
      <c r="S3624" s="14">
        <f t="shared" si="338"/>
        <v>42377.70694444445</v>
      </c>
      <c r="T3624" s="14">
        <f t="shared" si="339"/>
        <v>42407.70694444445</v>
      </c>
      <c r="U3624">
        <f t="shared" si="340"/>
        <v>30</v>
      </c>
      <c r="V3624">
        <f t="shared" si="341"/>
        <v>2016</v>
      </c>
    </row>
    <row r="3625" spans="1:22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336"/>
        <v>0</v>
      </c>
      <c r="P3625">
        <f t="shared" si="337"/>
        <v>1</v>
      </c>
      <c r="Q3625" t="s">
        <v>8326</v>
      </c>
      <c r="R3625" t="s">
        <v>8354</v>
      </c>
      <c r="S3625" s="14">
        <f t="shared" si="338"/>
        <v>42489.099687499998</v>
      </c>
      <c r="T3625" s="14">
        <f t="shared" si="339"/>
        <v>42549.099687499998</v>
      </c>
      <c r="U3625">
        <f t="shared" si="340"/>
        <v>60</v>
      </c>
      <c r="V3625">
        <f t="shared" si="341"/>
        <v>2016</v>
      </c>
    </row>
    <row r="3626" spans="1:22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336"/>
        <v>0</v>
      </c>
      <c r="P3626">
        <f t="shared" si="337"/>
        <v>1</v>
      </c>
      <c r="Q3626" t="s">
        <v>8326</v>
      </c>
      <c r="R3626" t="s">
        <v>8354</v>
      </c>
      <c r="S3626" s="14">
        <f t="shared" si="338"/>
        <v>42041.218715277777</v>
      </c>
      <c r="T3626" s="14">
        <f t="shared" si="339"/>
        <v>42071.218715277777</v>
      </c>
      <c r="U3626">
        <f t="shared" si="340"/>
        <v>30</v>
      </c>
      <c r="V3626">
        <f t="shared" si="341"/>
        <v>2015</v>
      </c>
    </row>
    <row r="3627" spans="1:22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336"/>
        <v>0</v>
      </c>
      <c r="P3627">
        <f t="shared" si="337"/>
        <v>1</v>
      </c>
      <c r="Q3627" t="s">
        <v>8321</v>
      </c>
      <c r="R3627" t="s">
        <v>8349</v>
      </c>
      <c r="S3627" s="14">
        <f t="shared" si="338"/>
        <v>41745.826273148145</v>
      </c>
      <c r="T3627" s="14">
        <f t="shared" si="339"/>
        <v>41795.826273148145</v>
      </c>
      <c r="U3627">
        <f t="shared" si="340"/>
        <v>50</v>
      </c>
      <c r="V3627">
        <f t="shared" si="341"/>
        <v>2014</v>
      </c>
    </row>
    <row r="3628" spans="1:22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336"/>
        <v>0</v>
      </c>
      <c r="P3628">
        <f t="shared" si="337"/>
        <v>1</v>
      </c>
      <c r="Q3628" t="s">
        <v>8315</v>
      </c>
      <c r="R3628" t="s">
        <v>8316</v>
      </c>
      <c r="S3628" s="14">
        <f t="shared" si="338"/>
        <v>42444.877743055549</v>
      </c>
      <c r="T3628" s="14">
        <f t="shared" si="339"/>
        <v>42504.877743055549</v>
      </c>
      <c r="U3628">
        <f t="shared" si="340"/>
        <v>60</v>
      </c>
      <c r="V3628">
        <f t="shared" si="341"/>
        <v>2016</v>
      </c>
    </row>
    <row r="3629" spans="1:22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336"/>
        <v>0</v>
      </c>
      <c r="P3629">
        <f t="shared" si="337"/>
        <v>1</v>
      </c>
      <c r="Q3629" t="s">
        <v>8315</v>
      </c>
      <c r="R3629" t="s">
        <v>8316</v>
      </c>
      <c r="S3629" s="14">
        <f t="shared" si="338"/>
        <v>41828.922905092593</v>
      </c>
      <c r="T3629" s="14">
        <f t="shared" si="339"/>
        <v>41888.922905092593</v>
      </c>
      <c r="U3629">
        <f t="shared" si="340"/>
        <v>60</v>
      </c>
      <c r="V3629">
        <f t="shared" si="341"/>
        <v>2014</v>
      </c>
    </row>
    <row r="3630" spans="1:22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336"/>
        <v>0</v>
      </c>
      <c r="P3630">
        <f t="shared" si="337"/>
        <v>1</v>
      </c>
      <c r="Q3630" t="s">
        <v>8315</v>
      </c>
      <c r="R3630" t="s">
        <v>8328</v>
      </c>
      <c r="S3630" s="14">
        <f t="shared" si="338"/>
        <v>42567.531157407408</v>
      </c>
      <c r="T3630" s="14">
        <f t="shared" si="339"/>
        <v>42597.531157407408</v>
      </c>
      <c r="U3630">
        <f t="shared" si="340"/>
        <v>30</v>
      </c>
      <c r="V3630">
        <f t="shared" si="341"/>
        <v>2016</v>
      </c>
    </row>
    <row r="3631" spans="1:22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336"/>
        <v>0</v>
      </c>
      <c r="P3631">
        <f t="shared" si="337"/>
        <v>1</v>
      </c>
      <c r="Q3631" t="s">
        <v>8315</v>
      </c>
      <c r="R3631" t="s">
        <v>8328</v>
      </c>
      <c r="S3631" s="14">
        <f t="shared" si="338"/>
        <v>42658.690532407403</v>
      </c>
      <c r="T3631" s="14">
        <f t="shared" si="339"/>
        <v>42673.073611111111</v>
      </c>
      <c r="U3631">
        <f t="shared" si="340"/>
        <v>15</v>
      </c>
      <c r="V3631">
        <f t="shared" si="341"/>
        <v>2016</v>
      </c>
    </row>
    <row r="3632" spans="1:22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t="s">
        <v>8315</v>
      </c>
      <c r="R3632" t="s">
        <v>8336</v>
      </c>
      <c r="S3632" s="14">
        <f t="shared" si="338"/>
        <v>42437.094490740739</v>
      </c>
      <c r="T3632" s="14">
        <f t="shared" si="339"/>
        <v>42495.708333333328</v>
      </c>
      <c r="U3632">
        <f t="shared" si="340"/>
        <v>59</v>
      </c>
      <c r="V3632">
        <f t="shared" si="341"/>
        <v>2016</v>
      </c>
    </row>
    <row r="3633" spans="1:22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336"/>
        <v>0</v>
      </c>
      <c r="P3633">
        <f t="shared" si="337"/>
        <v>2</v>
      </c>
      <c r="Q3633" t="s">
        <v>8315</v>
      </c>
      <c r="R3633" t="s">
        <v>8316</v>
      </c>
      <c r="S3633" s="14">
        <f t="shared" si="338"/>
        <v>42391.772997685184</v>
      </c>
      <c r="T3633" s="14">
        <f t="shared" si="339"/>
        <v>42416.772997685184</v>
      </c>
      <c r="U3633">
        <f t="shared" si="340"/>
        <v>25</v>
      </c>
      <c r="V3633">
        <f t="shared" si="341"/>
        <v>2016</v>
      </c>
    </row>
    <row r="3634" spans="1:22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336"/>
        <v>0</v>
      </c>
      <c r="P3634">
        <f t="shared" si="337"/>
        <v>1</v>
      </c>
      <c r="Q3634" t="s">
        <v>8318</v>
      </c>
      <c r="R3634" t="s">
        <v>8338</v>
      </c>
      <c r="S3634" s="14">
        <f t="shared" si="338"/>
        <v>42096.704976851848</v>
      </c>
      <c r="T3634" s="14">
        <f t="shared" si="339"/>
        <v>42112.427777777775</v>
      </c>
      <c r="U3634">
        <f t="shared" si="340"/>
        <v>16</v>
      </c>
      <c r="V3634">
        <f t="shared" si="341"/>
        <v>2015</v>
      </c>
    </row>
    <row r="3635" spans="1:22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336"/>
        <v>0</v>
      </c>
      <c r="P3635">
        <f t="shared" si="337"/>
        <v>1</v>
      </c>
      <c r="Q3635" t="s">
        <v>8318</v>
      </c>
      <c r="R3635" t="s">
        <v>8347</v>
      </c>
      <c r="S3635" s="14">
        <f t="shared" si="338"/>
        <v>42534.180717592593</v>
      </c>
      <c r="T3635" s="14">
        <f t="shared" si="339"/>
        <v>42594.180717592593</v>
      </c>
      <c r="U3635">
        <f t="shared" si="340"/>
        <v>60</v>
      </c>
      <c r="V3635">
        <f t="shared" si="341"/>
        <v>2016</v>
      </c>
    </row>
    <row r="3636" spans="1:22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336"/>
        <v>0</v>
      </c>
      <c r="P3636">
        <f t="shared" si="337"/>
        <v>1</v>
      </c>
      <c r="Q3636" t="s">
        <v>8318</v>
      </c>
      <c r="R3636" t="s">
        <v>8347</v>
      </c>
      <c r="S3636" s="14">
        <f t="shared" si="338"/>
        <v>42416.881018518514</v>
      </c>
      <c r="T3636" s="14">
        <f t="shared" si="339"/>
        <v>42476.839351851857</v>
      </c>
      <c r="U3636">
        <f t="shared" si="340"/>
        <v>60</v>
      </c>
      <c r="V3636">
        <f t="shared" si="341"/>
        <v>2016</v>
      </c>
    </row>
    <row r="3637" spans="1:22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336"/>
        <v>0</v>
      </c>
      <c r="P3637">
        <f t="shared" si="337"/>
        <v>1</v>
      </c>
      <c r="Q3637" t="s">
        <v>8318</v>
      </c>
      <c r="R3637" t="s">
        <v>8347</v>
      </c>
      <c r="S3637" s="14">
        <f t="shared" si="338"/>
        <v>42009.64061342593</v>
      </c>
      <c r="T3637" s="14">
        <f t="shared" si="339"/>
        <v>42069.64061342593</v>
      </c>
      <c r="U3637">
        <f t="shared" si="340"/>
        <v>60</v>
      </c>
      <c r="V3637">
        <f t="shared" si="341"/>
        <v>2015</v>
      </c>
    </row>
    <row r="3638" spans="1:22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336"/>
        <v>0</v>
      </c>
      <c r="P3638">
        <f t="shared" si="337"/>
        <v>1</v>
      </c>
      <c r="Q3638" t="s">
        <v>8318</v>
      </c>
      <c r="R3638" t="s">
        <v>8345</v>
      </c>
      <c r="S3638" s="14">
        <f t="shared" si="338"/>
        <v>42488.848784722228</v>
      </c>
      <c r="T3638" s="14">
        <f t="shared" si="339"/>
        <v>42508.848784722228</v>
      </c>
      <c r="U3638">
        <f t="shared" si="340"/>
        <v>20</v>
      </c>
      <c r="V3638">
        <f t="shared" si="341"/>
        <v>2016</v>
      </c>
    </row>
    <row r="3639" spans="1:22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336"/>
        <v>0</v>
      </c>
      <c r="P3639">
        <f t="shared" si="337"/>
        <v>1</v>
      </c>
      <c r="Q3639" t="s">
        <v>8318</v>
      </c>
      <c r="R3639" t="s">
        <v>8345</v>
      </c>
      <c r="S3639" s="14">
        <f t="shared" si="338"/>
        <v>42753.329039351855</v>
      </c>
      <c r="T3639" s="14">
        <f t="shared" si="339"/>
        <v>42783.329039351855</v>
      </c>
      <c r="U3639">
        <f t="shared" si="340"/>
        <v>30</v>
      </c>
      <c r="V3639">
        <f t="shared" si="341"/>
        <v>2017</v>
      </c>
    </row>
    <row r="3640" spans="1:22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336"/>
        <v>0</v>
      </c>
      <c r="P3640">
        <f t="shared" si="337"/>
        <v>1</v>
      </c>
      <c r="Q3640" t="s">
        <v>8318</v>
      </c>
      <c r="R3640" t="s">
        <v>8345</v>
      </c>
      <c r="S3640" s="14">
        <f t="shared" si="338"/>
        <v>41620.93141203704</v>
      </c>
      <c r="T3640" s="14">
        <f t="shared" si="339"/>
        <v>41680.93141203704</v>
      </c>
      <c r="U3640">
        <f t="shared" si="340"/>
        <v>60</v>
      </c>
      <c r="V3640">
        <f t="shared" si="341"/>
        <v>2013</v>
      </c>
    </row>
    <row r="3641" spans="1:22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336"/>
        <v>0</v>
      </c>
      <c r="P3641">
        <f t="shared" si="337"/>
        <v>1</v>
      </c>
      <c r="Q3641" t="s">
        <v>8308</v>
      </c>
      <c r="R3641" t="s">
        <v>8355</v>
      </c>
      <c r="S3641" s="14">
        <f t="shared" si="338"/>
        <v>42009.817199074074</v>
      </c>
      <c r="T3641" s="14">
        <f t="shared" si="339"/>
        <v>42039.817199074074</v>
      </c>
      <c r="U3641">
        <f t="shared" si="340"/>
        <v>30</v>
      </c>
      <c r="V3641">
        <f t="shared" si="341"/>
        <v>2015</v>
      </c>
    </row>
    <row r="3642" spans="1:22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336"/>
        <v>0</v>
      </c>
      <c r="P3642">
        <f t="shared" si="337"/>
        <v>1</v>
      </c>
      <c r="Q3642" t="s">
        <v>8308</v>
      </c>
      <c r="R3642" t="s">
        <v>8355</v>
      </c>
      <c r="S3642" s="14">
        <f t="shared" si="338"/>
        <v>42433.737453703703</v>
      </c>
      <c r="T3642" s="14">
        <f t="shared" si="339"/>
        <v>42493.695787037039</v>
      </c>
      <c r="U3642">
        <f t="shared" si="340"/>
        <v>60</v>
      </c>
      <c r="V3642">
        <f t="shared" si="341"/>
        <v>2016</v>
      </c>
    </row>
    <row r="3643" spans="1:22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336"/>
        <v>0</v>
      </c>
      <c r="P3643">
        <f t="shared" si="337"/>
        <v>1</v>
      </c>
      <c r="Q3643" t="s">
        <v>8308</v>
      </c>
      <c r="R3643" t="s">
        <v>8355</v>
      </c>
      <c r="S3643" s="14">
        <f t="shared" si="338"/>
        <v>42411.942997685182</v>
      </c>
      <c r="T3643" s="14">
        <f t="shared" si="339"/>
        <v>42441.942997685182</v>
      </c>
      <c r="U3643">
        <f t="shared" si="340"/>
        <v>30</v>
      </c>
      <c r="V3643">
        <f t="shared" si="341"/>
        <v>2016</v>
      </c>
    </row>
    <row r="3644" spans="1:22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336"/>
        <v>0</v>
      </c>
      <c r="P3644">
        <f t="shared" si="337"/>
        <v>1</v>
      </c>
      <c r="Q3644" t="s">
        <v>8308</v>
      </c>
      <c r="R3644" t="s">
        <v>8355</v>
      </c>
      <c r="S3644" s="14">
        <f t="shared" si="338"/>
        <v>42535.68440972222</v>
      </c>
      <c r="T3644" s="14">
        <f t="shared" si="339"/>
        <v>42565.68440972222</v>
      </c>
      <c r="U3644">
        <f t="shared" si="340"/>
        <v>30</v>
      </c>
      <c r="V3644">
        <f t="shared" si="341"/>
        <v>2016</v>
      </c>
    </row>
    <row r="3645" spans="1:22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336"/>
        <v>0</v>
      </c>
      <c r="P3645">
        <f t="shared" si="337"/>
        <v>1</v>
      </c>
      <c r="Q3645" t="s">
        <v>8308</v>
      </c>
      <c r="R3645" t="s">
        <v>8355</v>
      </c>
      <c r="S3645" s="14">
        <f t="shared" si="338"/>
        <v>42031.471666666665</v>
      </c>
      <c r="T3645" s="14">
        <f t="shared" si="339"/>
        <v>42091.43</v>
      </c>
      <c r="U3645">
        <f t="shared" si="340"/>
        <v>60</v>
      </c>
      <c r="V3645">
        <f t="shared" si="341"/>
        <v>2015</v>
      </c>
    </row>
    <row r="3646" spans="1:22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336"/>
        <v>0</v>
      </c>
      <c r="P3646">
        <f t="shared" si="337"/>
        <v>1</v>
      </c>
      <c r="Q3646" t="s">
        <v>8308</v>
      </c>
      <c r="R3646" t="s">
        <v>8355</v>
      </c>
      <c r="S3646" s="14">
        <f t="shared" si="338"/>
        <v>42605.908182870371</v>
      </c>
      <c r="T3646" s="14">
        <f t="shared" si="339"/>
        <v>42635.908182870371</v>
      </c>
      <c r="U3646">
        <f t="shared" si="340"/>
        <v>30</v>
      </c>
      <c r="V3646">
        <f t="shared" si="341"/>
        <v>2016</v>
      </c>
    </row>
    <row r="3647" spans="1:22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336"/>
        <v>0</v>
      </c>
      <c r="P3647">
        <f t="shared" si="337"/>
        <v>1</v>
      </c>
      <c r="Q3647" t="s">
        <v>8308</v>
      </c>
      <c r="R3647" t="s">
        <v>8355</v>
      </c>
      <c r="S3647" s="14">
        <f t="shared" si="338"/>
        <v>42052.93850694444</v>
      </c>
      <c r="T3647" s="14">
        <f t="shared" si="339"/>
        <v>42082.896840277783</v>
      </c>
      <c r="U3647">
        <f t="shared" si="340"/>
        <v>30</v>
      </c>
      <c r="V3647">
        <f t="shared" si="341"/>
        <v>2015</v>
      </c>
    </row>
    <row r="3648" spans="1:22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336"/>
        <v>0</v>
      </c>
      <c r="P3648">
        <f t="shared" si="337"/>
        <v>1</v>
      </c>
      <c r="Q3648" t="s">
        <v>8308</v>
      </c>
      <c r="R3648" t="s">
        <v>8355</v>
      </c>
      <c r="S3648" s="14">
        <f t="shared" si="338"/>
        <v>42178.614571759259</v>
      </c>
      <c r="T3648" s="14">
        <f t="shared" si="339"/>
        <v>42193.614571759259</v>
      </c>
      <c r="U3648">
        <f t="shared" si="340"/>
        <v>15</v>
      </c>
      <c r="V3648">
        <f t="shared" si="341"/>
        <v>2015</v>
      </c>
    </row>
    <row r="3649" spans="1:22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336"/>
        <v>0</v>
      </c>
      <c r="P3649">
        <f t="shared" si="337"/>
        <v>1</v>
      </c>
      <c r="Q3649" t="s">
        <v>8308</v>
      </c>
      <c r="R3649" t="s">
        <v>8355</v>
      </c>
      <c r="S3649" s="14">
        <f t="shared" si="338"/>
        <v>41908.650347222225</v>
      </c>
      <c r="T3649" s="14">
        <f t="shared" si="339"/>
        <v>41968.692013888889</v>
      </c>
      <c r="U3649">
        <f t="shared" si="340"/>
        <v>61</v>
      </c>
      <c r="V3649">
        <f t="shared" si="341"/>
        <v>2014</v>
      </c>
    </row>
    <row r="3650" spans="1:22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342">ROUND(E3650/D3650*100,0)</f>
        <v>0</v>
      </c>
      <c r="P3650">
        <f t="shared" si="337"/>
        <v>1</v>
      </c>
      <c r="Q3650" t="s">
        <v>8308</v>
      </c>
      <c r="R3650" t="s">
        <v>8355</v>
      </c>
      <c r="S3650" s="14">
        <f t="shared" si="338"/>
        <v>42031.928576388891</v>
      </c>
      <c r="T3650" s="14">
        <f t="shared" si="339"/>
        <v>42061.928576388891</v>
      </c>
      <c r="U3650">
        <f t="shared" si="340"/>
        <v>30</v>
      </c>
      <c r="V3650">
        <f t="shared" si="341"/>
        <v>2015</v>
      </c>
    </row>
    <row r="3651" spans="1:22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342"/>
        <v>0</v>
      </c>
      <c r="P3651">
        <f t="shared" ref="P3651:P3714" si="343">IFERROR(ROUND(E3651/L3651,2),0)</f>
        <v>1</v>
      </c>
      <c r="Q3651" t="s">
        <v>8308</v>
      </c>
      <c r="R3651" t="s">
        <v>8355</v>
      </c>
      <c r="S3651" s="14">
        <f t="shared" ref="S3651:S3714" si="344">+(((J3651/60)/60)/24)+DATE(1970,1,1)</f>
        <v>41865.583275462966</v>
      </c>
      <c r="T3651" s="14">
        <f t="shared" ref="T3651:T3714" si="345">+(((I3651/60)/60)/24)+DATE(1970,1,1)</f>
        <v>41925.583275462966</v>
      </c>
      <c r="U3651">
        <f t="shared" ref="U3651:U3714" si="346">CEILING(T3651-S3651,1)</f>
        <v>60</v>
      </c>
      <c r="V3651">
        <f t="shared" ref="V3651:V3714" si="347">YEAR(S3651)</f>
        <v>2014</v>
      </c>
    </row>
    <row r="3652" spans="1:22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342"/>
        <v>0</v>
      </c>
      <c r="P3652">
        <f t="shared" si="343"/>
        <v>1</v>
      </c>
      <c r="Q3652" t="s">
        <v>8308</v>
      </c>
      <c r="R3652" t="s">
        <v>8314</v>
      </c>
      <c r="S3652" s="14">
        <f t="shared" si="344"/>
        <v>42639.805601851855</v>
      </c>
      <c r="T3652" s="14">
        <f t="shared" si="345"/>
        <v>42669.805601851855</v>
      </c>
      <c r="U3652">
        <f t="shared" si="346"/>
        <v>30</v>
      </c>
      <c r="V3652">
        <f t="shared" si="347"/>
        <v>2016</v>
      </c>
    </row>
    <row r="3653" spans="1:22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342"/>
        <v>0</v>
      </c>
      <c r="P3653">
        <f t="shared" si="343"/>
        <v>1</v>
      </c>
      <c r="Q3653" t="s">
        <v>8308</v>
      </c>
      <c r="R3653" t="s">
        <v>8314</v>
      </c>
      <c r="S3653" s="14">
        <f t="shared" si="344"/>
        <v>41815.927106481482</v>
      </c>
      <c r="T3653" s="14">
        <f t="shared" si="345"/>
        <v>41845.927106481482</v>
      </c>
      <c r="U3653">
        <f t="shared" si="346"/>
        <v>30</v>
      </c>
      <c r="V3653">
        <f t="shared" si="347"/>
        <v>2014</v>
      </c>
    </row>
    <row r="3654" spans="1:22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342"/>
        <v>0</v>
      </c>
      <c r="P3654">
        <f t="shared" si="343"/>
        <v>1</v>
      </c>
      <c r="Q3654" t="s">
        <v>8339</v>
      </c>
      <c r="R3654" t="s">
        <v>8340</v>
      </c>
      <c r="S3654" s="14">
        <f t="shared" si="344"/>
        <v>41918.818460648145</v>
      </c>
      <c r="T3654" s="14">
        <f t="shared" si="345"/>
        <v>41948.860127314816</v>
      </c>
      <c r="U3654">
        <f t="shared" si="346"/>
        <v>31</v>
      </c>
      <c r="V3654">
        <f t="shared" si="347"/>
        <v>2014</v>
      </c>
    </row>
    <row r="3655" spans="1:22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342"/>
        <v>0</v>
      </c>
      <c r="P3655">
        <f t="shared" si="343"/>
        <v>1</v>
      </c>
      <c r="Q3655" t="s">
        <v>8310</v>
      </c>
      <c r="R3655" t="s">
        <v>8346</v>
      </c>
      <c r="S3655" s="14">
        <f t="shared" si="344"/>
        <v>42347.203587962969</v>
      </c>
      <c r="T3655" s="14">
        <f t="shared" si="345"/>
        <v>42377.203587962969</v>
      </c>
      <c r="U3655">
        <f t="shared" si="346"/>
        <v>30</v>
      </c>
      <c r="V3655">
        <f t="shared" si="347"/>
        <v>2015</v>
      </c>
    </row>
    <row r="3656" spans="1:22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342"/>
        <v>0</v>
      </c>
      <c r="P3656">
        <f t="shared" si="343"/>
        <v>1</v>
      </c>
      <c r="Q3656" t="s">
        <v>8310</v>
      </c>
      <c r="R3656" t="s">
        <v>8342</v>
      </c>
      <c r="S3656" s="14">
        <f t="shared" si="344"/>
        <v>41828.649502314816</v>
      </c>
      <c r="T3656" s="14">
        <f t="shared" si="345"/>
        <v>41858.649502314816</v>
      </c>
      <c r="U3656">
        <f t="shared" si="346"/>
        <v>30</v>
      </c>
      <c r="V3656">
        <f t="shared" si="347"/>
        <v>2014</v>
      </c>
    </row>
    <row r="3657" spans="1:22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342"/>
        <v>0</v>
      </c>
      <c r="P3657">
        <f t="shared" si="343"/>
        <v>1</v>
      </c>
      <c r="Q3657" t="s">
        <v>8310</v>
      </c>
      <c r="R3657" t="s">
        <v>8342</v>
      </c>
      <c r="S3657" s="14">
        <f t="shared" si="344"/>
        <v>41958.285046296296</v>
      </c>
      <c r="T3657" s="14">
        <f t="shared" si="345"/>
        <v>41972.189583333333</v>
      </c>
      <c r="U3657">
        <f t="shared" si="346"/>
        <v>14</v>
      </c>
      <c r="V3657">
        <f t="shared" si="347"/>
        <v>2014</v>
      </c>
    </row>
    <row r="3658" spans="1:22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342"/>
        <v>0</v>
      </c>
      <c r="P3658">
        <f t="shared" si="343"/>
        <v>1</v>
      </c>
      <c r="Q3658" t="s">
        <v>8308</v>
      </c>
      <c r="R3658" t="s">
        <v>8314</v>
      </c>
      <c r="S3658" s="14">
        <f t="shared" si="344"/>
        <v>42393.961909722217</v>
      </c>
      <c r="T3658" s="14">
        <f t="shared" si="345"/>
        <v>42428.961909722217</v>
      </c>
      <c r="U3658">
        <f t="shared" si="346"/>
        <v>35</v>
      </c>
      <c r="V3658">
        <f t="shared" si="347"/>
        <v>2016</v>
      </c>
    </row>
    <row r="3659" spans="1:22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342"/>
        <v>0</v>
      </c>
      <c r="P3659">
        <f t="shared" si="343"/>
        <v>1</v>
      </c>
      <c r="Q3659" t="s">
        <v>8321</v>
      </c>
      <c r="R3659" t="s">
        <v>8356</v>
      </c>
      <c r="S3659" s="14">
        <f t="shared" si="344"/>
        <v>42479.318518518514</v>
      </c>
      <c r="T3659" s="14">
        <f t="shared" si="345"/>
        <v>42524.318518518514</v>
      </c>
      <c r="U3659">
        <f t="shared" si="346"/>
        <v>45</v>
      </c>
      <c r="V3659">
        <f t="shared" si="347"/>
        <v>2016</v>
      </c>
    </row>
    <row r="3660" spans="1:22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342"/>
        <v>0</v>
      </c>
      <c r="P3660">
        <f t="shared" si="343"/>
        <v>1</v>
      </c>
      <c r="Q3660" t="s">
        <v>8321</v>
      </c>
      <c r="R3660" t="s">
        <v>8356</v>
      </c>
      <c r="S3660" s="14">
        <f t="shared" si="344"/>
        <v>42708.25309027778</v>
      </c>
      <c r="T3660" s="14">
        <f t="shared" si="345"/>
        <v>42738.25309027778</v>
      </c>
      <c r="U3660">
        <f t="shared" si="346"/>
        <v>30</v>
      </c>
      <c r="V3660">
        <f t="shared" si="347"/>
        <v>2016</v>
      </c>
    </row>
    <row r="3661" spans="1:22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342"/>
        <v>0</v>
      </c>
      <c r="P3661">
        <f t="shared" si="343"/>
        <v>1</v>
      </c>
      <c r="Q3661" t="s">
        <v>8321</v>
      </c>
      <c r="R3661" t="s">
        <v>8356</v>
      </c>
      <c r="S3661" s="14">
        <f t="shared" si="344"/>
        <v>42486.748414351852</v>
      </c>
      <c r="T3661" s="14">
        <f t="shared" si="345"/>
        <v>42516.748414351852</v>
      </c>
      <c r="U3661">
        <f t="shared" si="346"/>
        <v>30</v>
      </c>
      <c r="V3661">
        <f t="shared" si="347"/>
        <v>2016</v>
      </c>
    </row>
    <row r="3662" spans="1:22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342"/>
        <v>0</v>
      </c>
      <c r="P3662">
        <f t="shared" si="343"/>
        <v>1</v>
      </c>
      <c r="Q3662" t="s">
        <v>8321</v>
      </c>
      <c r="R3662" t="s">
        <v>8356</v>
      </c>
      <c r="S3662" s="14">
        <f t="shared" si="344"/>
        <v>42390.171261574069</v>
      </c>
      <c r="T3662" s="14">
        <f t="shared" si="345"/>
        <v>42420.171261574069</v>
      </c>
      <c r="U3662">
        <f t="shared" si="346"/>
        <v>30</v>
      </c>
      <c r="V3662">
        <f t="shared" si="347"/>
        <v>2016</v>
      </c>
    </row>
    <row r="3663" spans="1:22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342"/>
        <v>0</v>
      </c>
      <c r="P3663">
        <f t="shared" si="343"/>
        <v>1</v>
      </c>
      <c r="Q3663" t="s">
        <v>8321</v>
      </c>
      <c r="R3663" t="s">
        <v>8343</v>
      </c>
      <c r="S3663" s="14">
        <f t="shared" si="344"/>
        <v>41444.64261574074</v>
      </c>
      <c r="T3663" s="14">
        <f t="shared" si="345"/>
        <v>41486.821527777778</v>
      </c>
      <c r="U3663">
        <f t="shared" si="346"/>
        <v>43</v>
      </c>
      <c r="V3663">
        <f t="shared" si="347"/>
        <v>2013</v>
      </c>
    </row>
    <row r="3664" spans="1:22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342"/>
        <v>0</v>
      </c>
      <c r="P3664">
        <f t="shared" si="343"/>
        <v>1</v>
      </c>
      <c r="Q3664" t="s">
        <v>8323</v>
      </c>
      <c r="R3664" t="s">
        <v>8351</v>
      </c>
      <c r="S3664" s="14">
        <f t="shared" si="344"/>
        <v>42031.884652777779</v>
      </c>
      <c r="T3664" s="14">
        <f t="shared" si="345"/>
        <v>42065.886111111111</v>
      </c>
      <c r="U3664">
        <f t="shared" si="346"/>
        <v>35</v>
      </c>
      <c r="V3664">
        <f t="shared" si="347"/>
        <v>2015</v>
      </c>
    </row>
    <row r="3665" spans="1:22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342"/>
        <v>0</v>
      </c>
      <c r="P3665">
        <f t="shared" si="343"/>
        <v>1</v>
      </c>
      <c r="Q3665" t="s">
        <v>8323</v>
      </c>
      <c r="R3665" t="s">
        <v>8341</v>
      </c>
      <c r="S3665" s="14">
        <f t="shared" si="344"/>
        <v>41956.950983796298</v>
      </c>
      <c r="T3665" s="14">
        <f t="shared" si="345"/>
        <v>41986.950983796298</v>
      </c>
      <c r="U3665">
        <f t="shared" si="346"/>
        <v>30</v>
      </c>
      <c r="V3665">
        <f t="shared" si="347"/>
        <v>2014</v>
      </c>
    </row>
    <row r="3666" spans="1:22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342"/>
        <v>0</v>
      </c>
      <c r="P3666">
        <f t="shared" si="343"/>
        <v>1</v>
      </c>
      <c r="Q3666" t="s">
        <v>8323</v>
      </c>
      <c r="R3666" t="s">
        <v>8341</v>
      </c>
      <c r="S3666" s="14">
        <f t="shared" si="344"/>
        <v>42151.667337962965</v>
      </c>
      <c r="T3666" s="14">
        <f t="shared" si="345"/>
        <v>42211.667337962965</v>
      </c>
      <c r="U3666">
        <f t="shared" si="346"/>
        <v>60</v>
      </c>
      <c r="V3666">
        <f t="shared" si="347"/>
        <v>2015</v>
      </c>
    </row>
    <row r="3667" spans="1:22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342"/>
        <v>0</v>
      </c>
      <c r="P3667">
        <f t="shared" si="343"/>
        <v>1</v>
      </c>
      <c r="Q3667" t="s">
        <v>8312</v>
      </c>
      <c r="R3667" t="s">
        <v>8337</v>
      </c>
      <c r="S3667" s="14">
        <f t="shared" si="344"/>
        <v>42063.869791666672</v>
      </c>
      <c r="T3667" s="14">
        <f t="shared" si="345"/>
        <v>42093.828125</v>
      </c>
      <c r="U3667">
        <f t="shared" si="346"/>
        <v>30</v>
      </c>
      <c r="V3667">
        <f t="shared" si="347"/>
        <v>2015</v>
      </c>
    </row>
    <row r="3668" spans="1:22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342"/>
        <v>0</v>
      </c>
      <c r="P3668">
        <f t="shared" si="343"/>
        <v>1</v>
      </c>
      <c r="Q3668" t="s">
        <v>8312</v>
      </c>
      <c r="R3668" t="s">
        <v>8337</v>
      </c>
      <c r="S3668" s="14">
        <f t="shared" si="344"/>
        <v>42425.960983796293</v>
      </c>
      <c r="T3668" s="14">
        <f t="shared" si="345"/>
        <v>42463.006944444445</v>
      </c>
      <c r="U3668">
        <f t="shared" si="346"/>
        <v>38</v>
      </c>
      <c r="V3668">
        <f t="shared" si="347"/>
        <v>2016</v>
      </c>
    </row>
    <row r="3669" spans="1:22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342"/>
        <v>0</v>
      </c>
      <c r="P3669">
        <f t="shared" si="343"/>
        <v>1</v>
      </c>
      <c r="Q3669" t="s">
        <v>8312</v>
      </c>
      <c r="R3669" t="s">
        <v>8337</v>
      </c>
      <c r="S3669" s="14">
        <f t="shared" si="344"/>
        <v>42044.927974537044</v>
      </c>
      <c r="T3669" s="14">
        <f t="shared" si="345"/>
        <v>42099.458333333328</v>
      </c>
      <c r="U3669">
        <f t="shared" si="346"/>
        <v>55</v>
      </c>
      <c r="V3669">
        <f t="shared" si="347"/>
        <v>2015</v>
      </c>
    </row>
    <row r="3670" spans="1:22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342"/>
        <v>0</v>
      </c>
      <c r="P3670">
        <f t="shared" si="343"/>
        <v>1</v>
      </c>
      <c r="Q3670" t="s">
        <v>8312</v>
      </c>
      <c r="R3670" t="s">
        <v>8337</v>
      </c>
      <c r="S3670" s="14">
        <f t="shared" si="344"/>
        <v>42102.036527777775</v>
      </c>
      <c r="T3670" s="14">
        <f t="shared" si="345"/>
        <v>42132.036527777775</v>
      </c>
      <c r="U3670">
        <f t="shared" si="346"/>
        <v>30</v>
      </c>
      <c r="V3670">
        <f t="shared" si="347"/>
        <v>2015</v>
      </c>
    </row>
    <row r="3671" spans="1:22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342"/>
        <v>0</v>
      </c>
      <c r="P3671">
        <f t="shared" si="343"/>
        <v>1</v>
      </c>
      <c r="Q3671" t="s">
        <v>8312</v>
      </c>
      <c r="R3671" t="s">
        <v>8337</v>
      </c>
      <c r="S3671" s="14">
        <f t="shared" si="344"/>
        <v>42435.874212962968</v>
      </c>
      <c r="T3671" s="14">
        <f t="shared" si="345"/>
        <v>42494.832546296297</v>
      </c>
      <c r="U3671">
        <f t="shared" si="346"/>
        <v>59</v>
      </c>
      <c r="V3671">
        <f t="shared" si="347"/>
        <v>2016</v>
      </c>
    </row>
    <row r="3672" spans="1:22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342"/>
        <v>0</v>
      </c>
      <c r="P3672">
        <f t="shared" si="343"/>
        <v>1</v>
      </c>
      <c r="Q3672" t="s">
        <v>8323</v>
      </c>
      <c r="R3672" t="s">
        <v>8352</v>
      </c>
      <c r="S3672" s="14">
        <f t="shared" si="344"/>
        <v>42413.433831018512</v>
      </c>
      <c r="T3672" s="14">
        <f t="shared" si="345"/>
        <v>42443.392164351855</v>
      </c>
      <c r="U3672">
        <f t="shared" si="346"/>
        <v>30</v>
      </c>
      <c r="V3672">
        <f t="shared" si="347"/>
        <v>2016</v>
      </c>
    </row>
    <row r="3673" spans="1:22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342"/>
        <v>0</v>
      </c>
      <c r="P3673">
        <f t="shared" si="343"/>
        <v>1</v>
      </c>
      <c r="Q3673" t="s">
        <v>8310</v>
      </c>
      <c r="R3673" t="s">
        <v>8346</v>
      </c>
      <c r="S3673" s="14">
        <f t="shared" si="344"/>
        <v>42397.679513888885</v>
      </c>
      <c r="T3673" s="14">
        <f t="shared" si="345"/>
        <v>42411.679513888885</v>
      </c>
      <c r="U3673">
        <f t="shared" si="346"/>
        <v>14</v>
      </c>
      <c r="V3673">
        <f t="shared" si="347"/>
        <v>2016</v>
      </c>
    </row>
    <row r="3674" spans="1:22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342"/>
        <v>0</v>
      </c>
      <c r="P3674">
        <f t="shared" si="343"/>
        <v>1</v>
      </c>
      <c r="Q3674" t="s">
        <v>8308</v>
      </c>
      <c r="R3674" t="s">
        <v>8355</v>
      </c>
      <c r="S3674" s="14">
        <f t="shared" si="344"/>
        <v>42515.727650462963</v>
      </c>
      <c r="T3674" s="14">
        <f t="shared" si="345"/>
        <v>42545.727650462963</v>
      </c>
      <c r="U3674">
        <f t="shared" si="346"/>
        <v>30</v>
      </c>
      <c r="V3674">
        <f t="shared" si="347"/>
        <v>2016</v>
      </c>
    </row>
    <row r="3675" spans="1:22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342"/>
        <v>0</v>
      </c>
      <c r="P3675">
        <f t="shared" si="343"/>
        <v>1</v>
      </c>
      <c r="Q3675" t="s">
        <v>8326</v>
      </c>
      <c r="R3675" t="s">
        <v>8354</v>
      </c>
      <c r="S3675" s="14">
        <f t="shared" si="344"/>
        <v>42026.687453703707</v>
      </c>
      <c r="T3675" s="14">
        <f t="shared" si="345"/>
        <v>42056.687453703707</v>
      </c>
      <c r="U3675">
        <f t="shared" si="346"/>
        <v>30</v>
      </c>
      <c r="V3675">
        <f t="shared" si="347"/>
        <v>2015</v>
      </c>
    </row>
    <row r="3676" spans="1:22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342"/>
        <v>0</v>
      </c>
      <c r="P3676">
        <f t="shared" si="343"/>
        <v>1</v>
      </c>
      <c r="Q3676" t="s">
        <v>8326</v>
      </c>
      <c r="R3676" t="s">
        <v>8354</v>
      </c>
      <c r="S3676" s="14">
        <f t="shared" si="344"/>
        <v>42044.724953703699</v>
      </c>
      <c r="T3676" s="14">
        <f t="shared" si="345"/>
        <v>42074.683287037042</v>
      </c>
      <c r="U3676">
        <f t="shared" si="346"/>
        <v>30</v>
      </c>
      <c r="V3676">
        <f t="shared" si="347"/>
        <v>2015</v>
      </c>
    </row>
    <row r="3677" spans="1:22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342"/>
        <v>0</v>
      </c>
      <c r="P3677">
        <f t="shared" si="343"/>
        <v>1</v>
      </c>
      <c r="Q3677" t="s">
        <v>8326</v>
      </c>
      <c r="R3677" t="s">
        <v>8354</v>
      </c>
      <c r="S3677" s="14">
        <f t="shared" si="344"/>
        <v>42502.913761574076</v>
      </c>
      <c r="T3677" s="14">
        <f t="shared" si="345"/>
        <v>42517.919444444444</v>
      </c>
      <c r="U3677">
        <f t="shared" si="346"/>
        <v>16</v>
      </c>
      <c r="V3677">
        <f t="shared" si="347"/>
        <v>2016</v>
      </c>
    </row>
    <row r="3678" spans="1:22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342"/>
        <v>0</v>
      </c>
      <c r="P3678">
        <f t="shared" si="343"/>
        <v>1</v>
      </c>
      <c r="Q3678" t="s">
        <v>8326</v>
      </c>
      <c r="R3678" t="s">
        <v>8354</v>
      </c>
      <c r="S3678" s="14">
        <f t="shared" si="344"/>
        <v>42412.318668981476</v>
      </c>
      <c r="T3678" s="14">
        <f t="shared" si="345"/>
        <v>42452.277002314819</v>
      </c>
      <c r="U3678">
        <f t="shared" si="346"/>
        <v>40</v>
      </c>
      <c r="V3678">
        <f t="shared" si="347"/>
        <v>2016</v>
      </c>
    </row>
    <row r="3679" spans="1:22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342"/>
        <v>0</v>
      </c>
      <c r="P3679">
        <f t="shared" si="343"/>
        <v>1</v>
      </c>
      <c r="Q3679" t="s">
        <v>8326</v>
      </c>
      <c r="R3679" t="s">
        <v>8354</v>
      </c>
      <c r="S3679" s="14">
        <f t="shared" si="344"/>
        <v>42045.784155092595</v>
      </c>
      <c r="T3679" s="14">
        <f t="shared" si="345"/>
        <v>42075.742488425924</v>
      </c>
      <c r="U3679">
        <f t="shared" si="346"/>
        <v>30</v>
      </c>
      <c r="V3679">
        <f t="shared" si="347"/>
        <v>2015</v>
      </c>
    </row>
    <row r="3680" spans="1:22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342"/>
        <v>0</v>
      </c>
      <c r="P3680">
        <f t="shared" si="343"/>
        <v>1</v>
      </c>
      <c r="Q3680" t="s">
        <v>8326</v>
      </c>
      <c r="R3680" t="s">
        <v>8354</v>
      </c>
      <c r="S3680" s="14">
        <f t="shared" si="344"/>
        <v>42642.988819444443</v>
      </c>
      <c r="T3680" s="14">
        <f t="shared" si="345"/>
        <v>42672.988819444443</v>
      </c>
      <c r="U3680">
        <f t="shared" si="346"/>
        <v>30</v>
      </c>
      <c r="V3680">
        <f t="shared" si="347"/>
        <v>2016</v>
      </c>
    </row>
    <row r="3681" spans="1:22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342"/>
        <v>0</v>
      </c>
      <c r="P3681">
        <f t="shared" si="343"/>
        <v>1</v>
      </c>
      <c r="Q3681" t="s">
        <v>8326</v>
      </c>
      <c r="R3681" t="s">
        <v>8354</v>
      </c>
      <c r="S3681" s="14">
        <f t="shared" si="344"/>
        <v>41828.967916666668</v>
      </c>
      <c r="T3681" s="14">
        <f t="shared" si="345"/>
        <v>41858.967916666668</v>
      </c>
      <c r="U3681">
        <f t="shared" si="346"/>
        <v>30</v>
      </c>
      <c r="V3681">
        <f t="shared" si="347"/>
        <v>2014</v>
      </c>
    </row>
    <row r="3682" spans="1:22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342"/>
        <v>0</v>
      </c>
      <c r="P3682">
        <f t="shared" si="343"/>
        <v>1</v>
      </c>
      <c r="Q3682" t="s">
        <v>8326</v>
      </c>
      <c r="R3682" t="s">
        <v>8354</v>
      </c>
      <c r="S3682" s="14">
        <f t="shared" si="344"/>
        <v>42551.961689814809</v>
      </c>
      <c r="T3682" s="14">
        <f t="shared" si="345"/>
        <v>42581.961689814809</v>
      </c>
      <c r="U3682">
        <f t="shared" si="346"/>
        <v>30</v>
      </c>
      <c r="V3682">
        <f t="shared" si="347"/>
        <v>2016</v>
      </c>
    </row>
    <row r="3683" spans="1:22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342"/>
        <v>0</v>
      </c>
      <c r="P3683">
        <f t="shared" si="343"/>
        <v>1</v>
      </c>
      <c r="Q3683" t="s">
        <v>8326</v>
      </c>
      <c r="R3683" t="s">
        <v>8354</v>
      </c>
      <c r="S3683" s="14">
        <f t="shared" si="344"/>
        <v>41878.140497685185</v>
      </c>
      <c r="T3683" s="14">
        <f t="shared" si="345"/>
        <v>41908.140497685185</v>
      </c>
      <c r="U3683">
        <f t="shared" si="346"/>
        <v>30</v>
      </c>
      <c r="V3683">
        <f t="shared" si="347"/>
        <v>2014</v>
      </c>
    </row>
    <row r="3684" spans="1:22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342"/>
        <v>0</v>
      </c>
      <c r="P3684">
        <f t="shared" si="343"/>
        <v>1</v>
      </c>
      <c r="Q3684" t="s">
        <v>8321</v>
      </c>
      <c r="R3684" t="s">
        <v>8349</v>
      </c>
      <c r="S3684" s="14">
        <f t="shared" si="344"/>
        <v>42474.86482638889</v>
      </c>
      <c r="T3684" s="14">
        <f t="shared" si="345"/>
        <v>42484.86482638889</v>
      </c>
      <c r="U3684">
        <f t="shared" si="346"/>
        <v>10</v>
      </c>
      <c r="V3684">
        <f t="shared" si="347"/>
        <v>2016</v>
      </c>
    </row>
    <row r="3685" spans="1:22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342"/>
        <v>0</v>
      </c>
      <c r="P3685">
        <f t="shared" si="343"/>
        <v>1</v>
      </c>
      <c r="Q3685" t="s">
        <v>8315</v>
      </c>
      <c r="R3685" t="s">
        <v>8316</v>
      </c>
      <c r="S3685" s="14">
        <f t="shared" si="344"/>
        <v>42107.841284722221</v>
      </c>
      <c r="T3685" s="14">
        <f t="shared" si="345"/>
        <v>42167.841284722221</v>
      </c>
      <c r="U3685">
        <f t="shared" si="346"/>
        <v>60</v>
      </c>
      <c r="V3685">
        <f t="shared" si="347"/>
        <v>2015</v>
      </c>
    </row>
    <row r="3686" spans="1:22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342"/>
        <v>0</v>
      </c>
      <c r="P3686">
        <f t="shared" si="343"/>
        <v>1</v>
      </c>
      <c r="Q3686" t="s">
        <v>8315</v>
      </c>
      <c r="R3686" t="s">
        <v>8316</v>
      </c>
      <c r="S3686" s="14">
        <f t="shared" si="344"/>
        <v>42017.907337962963</v>
      </c>
      <c r="T3686" s="14">
        <f t="shared" si="345"/>
        <v>42077.865671296298</v>
      </c>
      <c r="U3686">
        <f t="shared" si="346"/>
        <v>60</v>
      </c>
      <c r="V3686">
        <f t="shared" si="347"/>
        <v>2015</v>
      </c>
    </row>
    <row r="3687" spans="1:22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342"/>
        <v>0</v>
      </c>
      <c r="P3687">
        <f t="shared" si="343"/>
        <v>1</v>
      </c>
      <c r="Q3687" t="s">
        <v>8315</v>
      </c>
      <c r="R3687" t="s">
        <v>8328</v>
      </c>
      <c r="S3687" s="14">
        <f t="shared" si="344"/>
        <v>42034.960127314815</v>
      </c>
      <c r="T3687" s="14">
        <f t="shared" si="345"/>
        <v>42064.960127314815</v>
      </c>
      <c r="U3687">
        <f t="shared" si="346"/>
        <v>30</v>
      </c>
      <c r="V3687">
        <f t="shared" si="347"/>
        <v>2015</v>
      </c>
    </row>
    <row r="3688" spans="1:22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342"/>
        <v>0</v>
      </c>
      <c r="P3688">
        <f t="shared" si="343"/>
        <v>1</v>
      </c>
      <c r="Q3688" t="s">
        <v>8315</v>
      </c>
      <c r="R3688" t="s">
        <v>8328</v>
      </c>
      <c r="S3688" s="14">
        <f t="shared" si="344"/>
        <v>41953.95821759259</v>
      </c>
      <c r="T3688" s="14">
        <f t="shared" si="345"/>
        <v>42013.95821759259</v>
      </c>
      <c r="U3688">
        <f t="shared" si="346"/>
        <v>60</v>
      </c>
      <c r="V3688">
        <f t="shared" si="347"/>
        <v>2014</v>
      </c>
    </row>
    <row r="3689" spans="1:22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342"/>
        <v>0</v>
      </c>
      <c r="P3689">
        <f t="shared" si="343"/>
        <v>1</v>
      </c>
      <c r="Q3689" t="s">
        <v>8315</v>
      </c>
      <c r="R3689" t="s">
        <v>8328</v>
      </c>
      <c r="S3689" s="14">
        <f t="shared" si="344"/>
        <v>42509.374537037031</v>
      </c>
      <c r="T3689" s="14">
        <f t="shared" si="345"/>
        <v>42517.55</v>
      </c>
      <c r="U3689">
        <f t="shared" si="346"/>
        <v>9</v>
      </c>
      <c r="V3689">
        <f t="shared" si="347"/>
        <v>2016</v>
      </c>
    </row>
    <row r="3690" spans="1:22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342"/>
        <v>0</v>
      </c>
      <c r="P3690">
        <f t="shared" si="343"/>
        <v>1</v>
      </c>
      <c r="Q3690" t="s">
        <v>8315</v>
      </c>
      <c r="R3690" t="s">
        <v>8336</v>
      </c>
      <c r="S3690" s="14">
        <f t="shared" si="344"/>
        <v>42460.320613425924</v>
      </c>
      <c r="T3690" s="14">
        <f t="shared" si="345"/>
        <v>42490.231944444444</v>
      </c>
      <c r="U3690">
        <f t="shared" si="346"/>
        <v>30</v>
      </c>
      <c r="V3690">
        <f t="shared" si="347"/>
        <v>2016</v>
      </c>
    </row>
    <row r="3691" spans="1:22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342"/>
        <v>0</v>
      </c>
      <c r="P3691">
        <f t="shared" si="343"/>
        <v>1</v>
      </c>
      <c r="Q3691" t="s">
        <v>8315</v>
      </c>
      <c r="R3691" t="s">
        <v>8336</v>
      </c>
      <c r="S3691" s="14">
        <f t="shared" si="344"/>
        <v>41942.84710648148</v>
      </c>
      <c r="T3691" s="14">
        <f t="shared" si="345"/>
        <v>41972.888773148152</v>
      </c>
      <c r="U3691">
        <f t="shared" si="346"/>
        <v>31</v>
      </c>
      <c r="V3691">
        <f t="shared" si="347"/>
        <v>2014</v>
      </c>
    </row>
    <row r="3692" spans="1:22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342"/>
        <v>0</v>
      </c>
      <c r="P3692">
        <f t="shared" si="343"/>
        <v>1</v>
      </c>
      <c r="Q3692" t="s">
        <v>8315</v>
      </c>
      <c r="R3692" t="s">
        <v>8336</v>
      </c>
      <c r="S3692" s="14">
        <f t="shared" si="344"/>
        <v>42590.677152777775</v>
      </c>
      <c r="T3692" s="14">
        <f t="shared" si="345"/>
        <v>42650.632638888885</v>
      </c>
      <c r="U3692">
        <f t="shared" si="346"/>
        <v>60</v>
      </c>
      <c r="V3692">
        <f t="shared" si="347"/>
        <v>2016</v>
      </c>
    </row>
    <row r="3693" spans="1:22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342"/>
        <v>0</v>
      </c>
      <c r="P3693">
        <f t="shared" si="343"/>
        <v>1</v>
      </c>
      <c r="Q3693" t="s">
        <v>8315</v>
      </c>
      <c r="R3693" t="s">
        <v>8336</v>
      </c>
      <c r="S3693" s="14">
        <f t="shared" si="344"/>
        <v>42665.970347222217</v>
      </c>
      <c r="T3693" s="14">
        <f t="shared" si="345"/>
        <v>42696.012013888889</v>
      </c>
      <c r="U3693">
        <f t="shared" si="346"/>
        <v>31</v>
      </c>
      <c r="V3693">
        <f t="shared" si="347"/>
        <v>2016</v>
      </c>
    </row>
    <row r="3694" spans="1:22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342"/>
        <v>0</v>
      </c>
      <c r="P3694">
        <f t="shared" si="343"/>
        <v>1</v>
      </c>
      <c r="Q3694" t="s">
        <v>8315</v>
      </c>
      <c r="R3694" t="s">
        <v>8336</v>
      </c>
      <c r="S3694" s="14">
        <f t="shared" si="344"/>
        <v>42689.029583333337</v>
      </c>
      <c r="T3694" s="14">
        <f t="shared" si="345"/>
        <v>42749.029583333337</v>
      </c>
      <c r="U3694">
        <f t="shared" si="346"/>
        <v>60</v>
      </c>
      <c r="V3694">
        <f t="shared" si="347"/>
        <v>2016</v>
      </c>
    </row>
    <row r="3695" spans="1:22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342"/>
        <v>0</v>
      </c>
      <c r="P3695">
        <f t="shared" si="343"/>
        <v>1</v>
      </c>
      <c r="Q3695" t="s">
        <v>8315</v>
      </c>
      <c r="R3695" t="s">
        <v>8316</v>
      </c>
      <c r="S3695" s="14">
        <f t="shared" si="344"/>
        <v>42041.743090277778</v>
      </c>
      <c r="T3695" s="14">
        <f t="shared" si="345"/>
        <v>42071.701423611114</v>
      </c>
      <c r="U3695">
        <f t="shared" si="346"/>
        <v>30</v>
      </c>
      <c r="V3695">
        <f t="shared" si="347"/>
        <v>2015</v>
      </c>
    </row>
    <row r="3696" spans="1:22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342"/>
        <v>0</v>
      </c>
      <c r="P3696">
        <f t="shared" si="343"/>
        <v>1</v>
      </c>
      <c r="Q3696" t="s">
        <v>8315</v>
      </c>
      <c r="R3696" t="s">
        <v>8316</v>
      </c>
      <c r="S3696" s="14">
        <f t="shared" si="344"/>
        <v>41789.893599537041</v>
      </c>
      <c r="T3696" s="14">
        <f t="shared" si="345"/>
        <v>41815.875</v>
      </c>
      <c r="U3696">
        <f t="shared" si="346"/>
        <v>26</v>
      </c>
      <c r="V3696">
        <f t="shared" si="347"/>
        <v>2014</v>
      </c>
    </row>
    <row r="3697" spans="1:22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342"/>
        <v>0</v>
      </c>
      <c r="P3697">
        <f t="shared" si="343"/>
        <v>1</v>
      </c>
      <c r="Q3697" t="s">
        <v>8315</v>
      </c>
      <c r="R3697" t="s">
        <v>8316</v>
      </c>
      <c r="S3697" s="14">
        <f t="shared" si="344"/>
        <v>42611.261064814811</v>
      </c>
      <c r="T3697" s="14">
        <f t="shared" si="345"/>
        <v>42625.707638888889</v>
      </c>
      <c r="U3697">
        <f t="shared" si="346"/>
        <v>15</v>
      </c>
      <c r="V3697">
        <f t="shared" si="347"/>
        <v>2016</v>
      </c>
    </row>
    <row r="3698" spans="1:22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342"/>
        <v>0</v>
      </c>
      <c r="P3698">
        <f t="shared" si="343"/>
        <v>1</v>
      </c>
      <c r="Q3698" t="s">
        <v>8315</v>
      </c>
      <c r="R3698" t="s">
        <v>8316</v>
      </c>
      <c r="S3698" s="14">
        <f t="shared" si="344"/>
        <v>42059.270023148143</v>
      </c>
      <c r="T3698" s="14">
        <f t="shared" si="345"/>
        <v>42119.190972222219</v>
      </c>
      <c r="U3698">
        <f t="shared" si="346"/>
        <v>60</v>
      </c>
      <c r="V3698">
        <f t="shared" si="347"/>
        <v>2015</v>
      </c>
    </row>
    <row r="3699" spans="1:22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342"/>
        <v>0</v>
      </c>
      <c r="P3699">
        <f t="shared" si="343"/>
        <v>1</v>
      </c>
      <c r="Q3699" t="s">
        <v>8315</v>
      </c>
      <c r="R3699" t="s">
        <v>8316</v>
      </c>
      <c r="S3699" s="14">
        <f t="shared" si="344"/>
        <v>42415.168564814812</v>
      </c>
      <c r="T3699" s="14">
        <f t="shared" si="345"/>
        <v>42445.126898148148</v>
      </c>
      <c r="U3699">
        <f t="shared" si="346"/>
        <v>30</v>
      </c>
      <c r="V3699">
        <f t="shared" si="347"/>
        <v>2016</v>
      </c>
    </row>
    <row r="3700" spans="1:22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342"/>
        <v>0</v>
      </c>
      <c r="P3700">
        <f t="shared" si="343"/>
        <v>1</v>
      </c>
      <c r="Q3700" t="s">
        <v>8315</v>
      </c>
      <c r="R3700" t="s">
        <v>8316</v>
      </c>
      <c r="S3700" s="14">
        <f t="shared" si="344"/>
        <v>42433.825717592597</v>
      </c>
      <c r="T3700" s="14">
        <f t="shared" si="345"/>
        <v>42493.784050925926</v>
      </c>
      <c r="U3700">
        <f t="shared" si="346"/>
        <v>60</v>
      </c>
      <c r="V3700">
        <f t="shared" si="347"/>
        <v>2016</v>
      </c>
    </row>
    <row r="3701" spans="1:22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342"/>
        <v>0</v>
      </c>
      <c r="P3701">
        <f t="shared" si="343"/>
        <v>1</v>
      </c>
      <c r="Q3701" t="s">
        <v>8315</v>
      </c>
      <c r="R3701" t="s">
        <v>8316</v>
      </c>
      <c r="S3701" s="14">
        <f t="shared" si="344"/>
        <v>41890.16269675926</v>
      </c>
      <c r="T3701" s="14">
        <f t="shared" si="345"/>
        <v>41920.16269675926</v>
      </c>
      <c r="U3701">
        <f t="shared" si="346"/>
        <v>30</v>
      </c>
      <c r="V3701">
        <f t="shared" si="347"/>
        <v>2014</v>
      </c>
    </row>
    <row r="3702" spans="1:22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342"/>
        <v>0</v>
      </c>
      <c r="P3702">
        <f t="shared" si="343"/>
        <v>1</v>
      </c>
      <c r="Q3702" t="s">
        <v>8315</v>
      </c>
      <c r="R3702" t="s">
        <v>8316</v>
      </c>
      <c r="S3702" s="14">
        <f t="shared" si="344"/>
        <v>42174.780821759254</v>
      </c>
      <c r="T3702" s="14">
        <f t="shared" si="345"/>
        <v>42204.780821759254</v>
      </c>
      <c r="U3702">
        <f t="shared" si="346"/>
        <v>30</v>
      </c>
      <c r="V3702">
        <f t="shared" si="347"/>
        <v>2015</v>
      </c>
    </row>
    <row r="3703" spans="1:22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342"/>
        <v>0</v>
      </c>
      <c r="P3703">
        <f t="shared" si="343"/>
        <v>1</v>
      </c>
      <c r="Q3703" t="s">
        <v>8315</v>
      </c>
      <c r="R3703" t="s">
        <v>8316</v>
      </c>
      <c r="S3703" s="14">
        <f t="shared" si="344"/>
        <v>41842.201261574075</v>
      </c>
      <c r="T3703" s="14">
        <f t="shared" si="345"/>
        <v>41872.201261574075</v>
      </c>
      <c r="U3703">
        <f t="shared" si="346"/>
        <v>30</v>
      </c>
      <c r="V3703">
        <f t="shared" si="347"/>
        <v>2014</v>
      </c>
    </row>
    <row r="3704" spans="1:22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342"/>
        <v>0</v>
      </c>
      <c r="P3704">
        <f t="shared" si="343"/>
        <v>1</v>
      </c>
      <c r="Q3704" t="s">
        <v>8315</v>
      </c>
      <c r="R3704" t="s">
        <v>8316</v>
      </c>
      <c r="S3704" s="14">
        <f t="shared" si="344"/>
        <v>41905.636469907404</v>
      </c>
      <c r="T3704" s="14">
        <f t="shared" si="345"/>
        <v>41935.636469907404</v>
      </c>
      <c r="U3704">
        <f t="shared" si="346"/>
        <v>30</v>
      </c>
      <c r="V3704">
        <f t="shared" si="347"/>
        <v>2014</v>
      </c>
    </row>
    <row r="3705" spans="1:22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342"/>
        <v>0</v>
      </c>
      <c r="P3705">
        <f t="shared" si="343"/>
        <v>1</v>
      </c>
      <c r="Q3705" t="s">
        <v>8315</v>
      </c>
      <c r="R3705" t="s">
        <v>8316</v>
      </c>
      <c r="S3705" s="14">
        <f t="shared" si="344"/>
        <v>42400.946597222224</v>
      </c>
      <c r="T3705" s="14">
        <f t="shared" si="345"/>
        <v>42428</v>
      </c>
      <c r="U3705">
        <f t="shared" si="346"/>
        <v>28</v>
      </c>
      <c r="V3705">
        <f t="shared" si="347"/>
        <v>2016</v>
      </c>
    </row>
    <row r="3706" spans="1:22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342"/>
        <v>0</v>
      </c>
      <c r="P3706">
        <f t="shared" si="343"/>
        <v>0</v>
      </c>
      <c r="Q3706" t="s">
        <v>8318</v>
      </c>
      <c r="R3706" t="s">
        <v>8338</v>
      </c>
      <c r="S3706" s="14">
        <f t="shared" si="344"/>
        <v>42593.431793981479</v>
      </c>
      <c r="T3706" s="14">
        <f t="shared" si="345"/>
        <v>42653.431793981479</v>
      </c>
      <c r="U3706">
        <f t="shared" si="346"/>
        <v>60</v>
      </c>
      <c r="V3706">
        <f t="shared" si="347"/>
        <v>2016</v>
      </c>
    </row>
    <row r="3707" spans="1:22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342"/>
        <v>0</v>
      </c>
      <c r="P3707">
        <f t="shared" si="343"/>
        <v>0</v>
      </c>
      <c r="Q3707" t="s">
        <v>8318</v>
      </c>
      <c r="R3707" t="s">
        <v>8338</v>
      </c>
      <c r="S3707" s="14">
        <f t="shared" si="344"/>
        <v>42114.928726851853</v>
      </c>
      <c r="T3707" s="14">
        <f t="shared" si="345"/>
        <v>42139.928726851853</v>
      </c>
      <c r="U3707">
        <f t="shared" si="346"/>
        <v>25</v>
      </c>
      <c r="V3707">
        <f t="shared" si="347"/>
        <v>2015</v>
      </c>
    </row>
    <row r="3708" spans="1:22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342"/>
        <v>0</v>
      </c>
      <c r="P3708">
        <f t="shared" si="343"/>
        <v>0</v>
      </c>
      <c r="Q3708" t="s">
        <v>8318</v>
      </c>
      <c r="R3708" t="s">
        <v>8338</v>
      </c>
      <c r="S3708" s="14">
        <f t="shared" si="344"/>
        <v>41882.937303240738</v>
      </c>
      <c r="T3708" s="14">
        <f t="shared" si="345"/>
        <v>41942.937303240738</v>
      </c>
      <c r="U3708">
        <f t="shared" si="346"/>
        <v>60</v>
      </c>
      <c r="V3708">
        <f t="shared" si="347"/>
        <v>2014</v>
      </c>
    </row>
    <row r="3709" spans="1:22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342"/>
        <v>0</v>
      </c>
      <c r="P3709">
        <f t="shared" si="343"/>
        <v>0</v>
      </c>
      <c r="Q3709" t="s">
        <v>8318</v>
      </c>
      <c r="R3709" t="s">
        <v>8338</v>
      </c>
      <c r="S3709" s="14">
        <f t="shared" si="344"/>
        <v>41778.915416666663</v>
      </c>
      <c r="T3709" s="14">
        <f t="shared" si="345"/>
        <v>41806.844444444447</v>
      </c>
      <c r="U3709">
        <f t="shared" si="346"/>
        <v>28</v>
      </c>
      <c r="V3709">
        <f t="shared" si="347"/>
        <v>2014</v>
      </c>
    </row>
    <row r="3710" spans="1:22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342"/>
        <v>0</v>
      </c>
      <c r="P3710">
        <f t="shared" si="343"/>
        <v>0</v>
      </c>
      <c r="Q3710" t="s">
        <v>8318</v>
      </c>
      <c r="R3710" t="s">
        <v>8338</v>
      </c>
      <c r="S3710" s="14">
        <f t="shared" si="344"/>
        <v>42541.837511574078</v>
      </c>
      <c r="T3710" s="14">
        <f t="shared" si="345"/>
        <v>42557</v>
      </c>
      <c r="U3710">
        <f t="shared" si="346"/>
        <v>16</v>
      </c>
      <c r="V3710">
        <f t="shared" si="347"/>
        <v>2016</v>
      </c>
    </row>
    <row r="3711" spans="1:22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342"/>
        <v>0</v>
      </c>
      <c r="P3711">
        <f t="shared" si="343"/>
        <v>0</v>
      </c>
      <c r="Q3711" t="s">
        <v>8318</v>
      </c>
      <c r="R3711" t="s">
        <v>8338</v>
      </c>
      <c r="S3711" s="14">
        <f t="shared" si="344"/>
        <v>42491.80768518518</v>
      </c>
      <c r="T3711" s="14">
        <f t="shared" si="345"/>
        <v>42521.729861111111</v>
      </c>
      <c r="U3711">
        <f t="shared" si="346"/>
        <v>30</v>
      </c>
      <c r="V3711">
        <f t="shared" si="347"/>
        <v>2016</v>
      </c>
    </row>
    <row r="3712" spans="1:22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342"/>
        <v>0</v>
      </c>
      <c r="P3712">
        <f t="shared" si="343"/>
        <v>0</v>
      </c>
      <c r="Q3712" t="s">
        <v>8318</v>
      </c>
      <c r="R3712" t="s">
        <v>8338</v>
      </c>
      <c r="S3712" s="14">
        <f t="shared" si="344"/>
        <v>42221.909930555557</v>
      </c>
      <c r="T3712" s="14">
        <f t="shared" si="345"/>
        <v>42251.708333333328</v>
      </c>
      <c r="U3712">
        <f t="shared" si="346"/>
        <v>30</v>
      </c>
      <c r="V3712">
        <f t="shared" si="347"/>
        <v>2015</v>
      </c>
    </row>
    <row r="3713" spans="1:22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342"/>
        <v>0</v>
      </c>
      <c r="P3713">
        <f t="shared" si="343"/>
        <v>0</v>
      </c>
      <c r="Q3713" t="s">
        <v>8318</v>
      </c>
      <c r="R3713" t="s">
        <v>8338</v>
      </c>
      <c r="S3713" s="14">
        <f t="shared" si="344"/>
        <v>42096.410115740742</v>
      </c>
      <c r="T3713" s="14">
        <f t="shared" si="345"/>
        <v>42140.427777777775</v>
      </c>
      <c r="U3713">
        <f t="shared" si="346"/>
        <v>45</v>
      </c>
      <c r="V3713">
        <f t="shared" si="347"/>
        <v>2015</v>
      </c>
    </row>
    <row r="3714" spans="1:22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348">ROUND(E3714/D3714*100,0)</f>
        <v>0</v>
      </c>
      <c r="P3714">
        <f t="shared" si="343"/>
        <v>0</v>
      </c>
      <c r="Q3714" t="s">
        <v>8318</v>
      </c>
      <c r="R3714" t="s">
        <v>8338</v>
      </c>
      <c r="S3714" s="14">
        <f t="shared" si="344"/>
        <v>42239.573993055557</v>
      </c>
      <c r="T3714" s="14">
        <f t="shared" si="345"/>
        <v>42289.573993055557</v>
      </c>
      <c r="U3714">
        <f t="shared" si="346"/>
        <v>50</v>
      </c>
      <c r="V3714">
        <f t="shared" si="347"/>
        <v>2015</v>
      </c>
    </row>
    <row r="3715" spans="1:22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348"/>
        <v>0</v>
      </c>
      <c r="P3715">
        <f t="shared" ref="P3715:P3778" si="349">IFERROR(ROUND(E3715/L3715,2),0)</f>
        <v>0</v>
      </c>
      <c r="Q3715" t="s">
        <v>8318</v>
      </c>
      <c r="R3715" t="s">
        <v>8338</v>
      </c>
      <c r="S3715" s="14">
        <f t="shared" ref="S3715:S3778" si="350">+(((J3715/60)/60)/24)+DATE(1970,1,1)</f>
        <v>42053.198287037041</v>
      </c>
      <c r="T3715" s="14">
        <f t="shared" ref="T3715:T3778" si="351">+(((I3715/60)/60)/24)+DATE(1970,1,1)</f>
        <v>42083.15662037037</v>
      </c>
      <c r="U3715">
        <f t="shared" ref="U3715:U3778" si="352">CEILING(T3715-S3715,1)</f>
        <v>30</v>
      </c>
      <c r="V3715">
        <f t="shared" ref="V3715:V3778" si="353">YEAR(S3715)</f>
        <v>2015</v>
      </c>
    </row>
    <row r="3716" spans="1:22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348"/>
        <v>0</v>
      </c>
      <c r="P3716">
        <f t="shared" si="349"/>
        <v>0</v>
      </c>
      <c r="Q3716" t="s">
        <v>8318</v>
      </c>
      <c r="R3716" t="s">
        <v>8338</v>
      </c>
      <c r="S3716" s="14">
        <f t="shared" si="350"/>
        <v>42559.064143518524</v>
      </c>
      <c r="T3716" s="14">
        <f t="shared" si="351"/>
        <v>42616.246527777781</v>
      </c>
      <c r="U3716">
        <f t="shared" si="352"/>
        <v>58</v>
      </c>
      <c r="V3716">
        <f t="shared" si="353"/>
        <v>2016</v>
      </c>
    </row>
    <row r="3717" spans="1:22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348"/>
        <v>0</v>
      </c>
      <c r="P3717">
        <f t="shared" si="349"/>
        <v>0</v>
      </c>
      <c r="Q3717" t="s">
        <v>8318</v>
      </c>
      <c r="R3717" t="s">
        <v>8338</v>
      </c>
      <c r="S3717" s="14">
        <f t="shared" si="350"/>
        <v>41969.767824074079</v>
      </c>
      <c r="T3717" s="14">
        <f t="shared" si="351"/>
        <v>42012.762499999997</v>
      </c>
      <c r="U3717">
        <f t="shared" si="352"/>
        <v>43</v>
      </c>
      <c r="V3717">
        <f t="shared" si="353"/>
        <v>2014</v>
      </c>
    </row>
    <row r="3718" spans="1:22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348"/>
        <v>0</v>
      </c>
      <c r="P3718">
        <f t="shared" si="349"/>
        <v>0</v>
      </c>
      <c r="Q3718" t="s">
        <v>8318</v>
      </c>
      <c r="R3718" t="s">
        <v>8338</v>
      </c>
      <c r="S3718" s="14">
        <f t="shared" si="350"/>
        <v>41904.07671296296</v>
      </c>
      <c r="T3718" s="14">
        <f t="shared" si="351"/>
        <v>41934.07671296296</v>
      </c>
      <c r="U3718">
        <f t="shared" si="352"/>
        <v>30</v>
      </c>
      <c r="V3718">
        <f t="shared" si="353"/>
        <v>2014</v>
      </c>
    </row>
    <row r="3719" spans="1:22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348"/>
        <v>0</v>
      </c>
      <c r="P3719">
        <f t="shared" si="349"/>
        <v>0</v>
      </c>
      <c r="Q3719" t="s">
        <v>8318</v>
      </c>
      <c r="R3719" t="s">
        <v>8347</v>
      </c>
      <c r="S3719" s="14">
        <f t="shared" si="350"/>
        <v>42171.913090277783</v>
      </c>
      <c r="T3719" s="14">
        <f t="shared" si="351"/>
        <v>42231.913090277783</v>
      </c>
      <c r="U3719">
        <f t="shared" si="352"/>
        <v>60</v>
      </c>
      <c r="V3719">
        <f t="shared" si="353"/>
        <v>2015</v>
      </c>
    </row>
    <row r="3720" spans="1:22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348"/>
        <v>0</v>
      </c>
      <c r="P3720">
        <f t="shared" si="349"/>
        <v>0</v>
      </c>
      <c r="Q3720" t="s">
        <v>8318</v>
      </c>
      <c r="R3720" t="s">
        <v>8347</v>
      </c>
      <c r="S3720" s="14">
        <f t="shared" si="350"/>
        <v>42243.961273148147</v>
      </c>
      <c r="T3720" s="14">
        <f t="shared" si="351"/>
        <v>42278</v>
      </c>
      <c r="U3720">
        <f t="shared" si="352"/>
        <v>35</v>
      </c>
      <c r="V3720">
        <f t="shared" si="353"/>
        <v>2015</v>
      </c>
    </row>
    <row r="3721" spans="1:22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348"/>
        <v>0</v>
      </c>
      <c r="P3721">
        <f t="shared" si="349"/>
        <v>0</v>
      </c>
      <c r="Q3721" t="s">
        <v>8318</v>
      </c>
      <c r="R3721" t="s">
        <v>8347</v>
      </c>
      <c r="S3721" s="14">
        <f t="shared" si="350"/>
        <v>42351.658842592587</v>
      </c>
      <c r="T3721" s="14">
        <f t="shared" si="351"/>
        <v>42381.658842592587</v>
      </c>
      <c r="U3721">
        <f t="shared" si="352"/>
        <v>30</v>
      </c>
      <c r="V3721">
        <f t="shared" si="353"/>
        <v>2015</v>
      </c>
    </row>
    <row r="3722" spans="1:22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348"/>
        <v>0</v>
      </c>
      <c r="P3722">
        <f t="shared" si="349"/>
        <v>0</v>
      </c>
      <c r="Q3722" t="s">
        <v>8318</v>
      </c>
      <c r="R3722" t="s">
        <v>8347</v>
      </c>
      <c r="S3722" s="14">
        <f t="shared" si="350"/>
        <v>42047.394942129627</v>
      </c>
      <c r="T3722" s="14">
        <f t="shared" si="351"/>
        <v>42082.353275462956</v>
      </c>
      <c r="U3722">
        <f t="shared" si="352"/>
        <v>35</v>
      </c>
      <c r="V3722">
        <f t="shared" si="353"/>
        <v>2015</v>
      </c>
    </row>
    <row r="3723" spans="1:22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348"/>
        <v>0</v>
      </c>
      <c r="P3723">
        <f t="shared" si="349"/>
        <v>0</v>
      </c>
      <c r="Q3723" t="s">
        <v>8318</v>
      </c>
      <c r="R3723" t="s">
        <v>8347</v>
      </c>
      <c r="S3723" s="14">
        <f t="shared" si="350"/>
        <v>42033.573009259257</v>
      </c>
      <c r="T3723" s="14">
        <f t="shared" si="351"/>
        <v>42063.573009259257</v>
      </c>
      <c r="U3723">
        <f t="shared" si="352"/>
        <v>30</v>
      </c>
      <c r="V3723">
        <f t="shared" si="353"/>
        <v>2015</v>
      </c>
    </row>
    <row r="3724" spans="1:22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348"/>
        <v>0</v>
      </c>
      <c r="P3724">
        <f t="shared" si="349"/>
        <v>0</v>
      </c>
      <c r="Q3724" t="s">
        <v>8318</v>
      </c>
      <c r="R3724" t="s">
        <v>8347</v>
      </c>
      <c r="S3724" s="14">
        <f t="shared" si="350"/>
        <v>42072.758981481486</v>
      </c>
      <c r="T3724" s="14">
        <f t="shared" si="351"/>
        <v>42132.758981481486</v>
      </c>
      <c r="U3724">
        <f t="shared" si="352"/>
        <v>60</v>
      </c>
      <c r="V3724">
        <f t="shared" si="353"/>
        <v>2015</v>
      </c>
    </row>
    <row r="3725" spans="1:22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348"/>
        <v>0</v>
      </c>
      <c r="P3725">
        <f t="shared" si="349"/>
        <v>0</v>
      </c>
      <c r="Q3725" t="s">
        <v>8318</v>
      </c>
      <c r="R3725" t="s">
        <v>8347</v>
      </c>
      <c r="S3725" s="14">
        <f t="shared" si="350"/>
        <v>42191.824062500003</v>
      </c>
      <c r="T3725" s="14">
        <f t="shared" si="351"/>
        <v>42221.824062500003</v>
      </c>
      <c r="U3725">
        <f t="shared" si="352"/>
        <v>30</v>
      </c>
      <c r="V3725">
        <f t="shared" si="353"/>
        <v>2015</v>
      </c>
    </row>
    <row r="3726" spans="1:22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348"/>
        <v>0</v>
      </c>
      <c r="P3726">
        <f t="shared" si="349"/>
        <v>0</v>
      </c>
      <c r="Q3726" t="s">
        <v>8318</v>
      </c>
      <c r="R3726" t="s">
        <v>8347</v>
      </c>
      <c r="S3726" s="14">
        <f t="shared" si="350"/>
        <v>42304.955381944441</v>
      </c>
      <c r="T3726" s="14">
        <f t="shared" si="351"/>
        <v>42334.997048611112</v>
      </c>
      <c r="U3726">
        <f t="shared" si="352"/>
        <v>31</v>
      </c>
      <c r="V3726">
        <f t="shared" si="353"/>
        <v>2015</v>
      </c>
    </row>
    <row r="3727" spans="1:22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348"/>
        <v>0</v>
      </c>
      <c r="P3727">
        <f t="shared" si="349"/>
        <v>0</v>
      </c>
      <c r="Q3727" t="s">
        <v>8318</v>
      </c>
      <c r="R3727" t="s">
        <v>8347</v>
      </c>
      <c r="S3727" s="14">
        <f t="shared" si="350"/>
        <v>42712.011944444443</v>
      </c>
      <c r="T3727" s="14">
        <f t="shared" si="351"/>
        <v>42742.011944444443</v>
      </c>
      <c r="U3727">
        <f t="shared" si="352"/>
        <v>30</v>
      </c>
      <c r="V3727">
        <f t="shared" si="353"/>
        <v>2016</v>
      </c>
    </row>
    <row r="3728" spans="1:22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348"/>
        <v>0</v>
      </c>
      <c r="P3728">
        <f t="shared" si="349"/>
        <v>0</v>
      </c>
      <c r="Q3728" t="s">
        <v>8318</v>
      </c>
      <c r="R3728" t="s">
        <v>8347</v>
      </c>
      <c r="S3728" s="14">
        <f t="shared" si="350"/>
        <v>42767.812893518523</v>
      </c>
      <c r="T3728" s="14">
        <f t="shared" si="351"/>
        <v>42797.833333333328</v>
      </c>
      <c r="U3728">
        <f t="shared" si="352"/>
        <v>31</v>
      </c>
      <c r="V3728">
        <f t="shared" si="353"/>
        <v>2017</v>
      </c>
    </row>
    <row r="3729" spans="1:22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348"/>
        <v>0</v>
      </c>
      <c r="P3729">
        <f t="shared" si="349"/>
        <v>0</v>
      </c>
      <c r="Q3729" t="s">
        <v>8318</v>
      </c>
      <c r="R3729" t="s">
        <v>8347</v>
      </c>
      <c r="S3729" s="14">
        <f t="shared" si="350"/>
        <v>41857.18304398148</v>
      </c>
      <c r="T3729" s="14">
        <f t="shared" si="351"/>
        <v>41887.18304398148</v>
      </c>
      <c r="U3729">
        <f t="shared" si="352"/>
        <v>30</v>
      </c>
      <c r="V3729">
        <f t="shared" si="353"/>
        <v>2014</v>
      </c>
    </row>
    <row r="3730" spans="1:22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348"/>
        <v>0</v>
      </c>
      <c r="P3730">
        <f t="shared" si="349"/>
        <v>0</v>
      </c>
      <c r="Q3730" t="s">
        <v>8318</v>
      </c>
      <c r="R3730" t="s">
        <v>8347</v>
      </c>
      <c r="S3730" s="14">
        <f t="shared" si="350"/>
        <v>41911.934791666667</v>
      </c>
      <c r="T3730" s="14">
        <f t="shared" si="351"/>
        <v>41971.976458333331</v>
      </c>
      <c r="U3730">
        <f t="shared" si="352"/>
        <v>61</v>
      </c>
      <c r="V3730">
        <f t="shared" si="353"/>
        <v>2014</v>
      </c>
    </row>
    <row r="3731" spans="1:22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348"/>
        <v>0</v>
      </c>
      <c r="P3731">
        <f t="shared" si="349"/>
        <v>0</v>
      </c>
      <c r="Q3731" t="s">
        <v>8318</v>
      </c>
      <c r="R3731" t="s">
        <v>8347</v>
      </c>
      <c r="S3731" s="14">
        <f t="shared" si="350"/>
        <v>42135.67050925926</v>
      </c>
      <c r="T3731" s="14">
        <f t="shared" si="351"/>
        <v>42195.67050925926</v>
      </c>
      <c r="U3731">
        <f t="shared" si="352"/>
        <v>60</v>
      </c>
      <c r="V3731">
        <f t="shared" si="353"/>
        <v>2015</v>
      </c>
    </row>
    <row r="3732" spans="1:22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348"/>
        <v>0</v>
      </c>
      <c r="P3732">
        <f t="shared" si="349"/>
        <v>0</v>
      </c>
      <c r="Q3732" t="s">
        <v>8318</v>
      </c>
      <c r="R3732" t="s">
        <v>8347</v>
      </c>
      <c r="S3732" s="14">
        <f t="shared" si="350"/>
        <v>42584.123865740738</v>
      </c>
      <c r="T3732" s="14">
        <f t="shared" si="351"/>
        <v>42614.123865740738</v>
      </c>
      <c r="U3732">
        <f t="shared" si="352"/>
        <v>30</v>
      </c>
      <c r="V3732">
        <f t="shared" si="353"/>
        <v>2016</v>
      </c>
    </row>
    <row r="3733" spans="1:22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348"/>
        <v>0</v>
      </c>
      <c r="P3733">
        <f t="shared" si="349"/>
        <v>0</v>
      </c>
      <c r="Q3733" t="s">
        <v>8318</v>
      </c>
      <c r="R3733" t="s">
        <v>8347</v>
      </c>
      <c r="S3733" s="14">
        <f t="shared" si="350"/>
        <v>42255.927824074075</v>
      </c>
      <c r="T3733" s="14">
        <f t="shared" si="351"/>
        <v>42285.874305555553</v>
      </c>
      <c r="U3733">
        <f t="shared" si="352"/>
        <v>30</v>
      </c>
      <c r="V3733">
        <f t="shared" si="353"/>
        <v>2015</v>
      </c>
    </row>
    <row r="3734" spans="1:22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348"/>
        <v>0</v>
      </c>
      <c r="P3734">
        <f t="shared" si="349"/>
        <v>0</v>
      </c>
      <c r="Q3734" t="s">
        <v>8318</v>
      </c>
      <c r="R3734" t="s">
        <v>8347</v>
      </c>
      <c r="S3734" s="14">
        <f t="shared" si="350"/>
        <v>42567.004432870366</v>
      </c>
      <c r="T3734" s="14">
        <f t="shared" si="351"/>
        <v>42588.004432870366</v>
      </c>
      <c r="U3734">
        <f t="shared" si="352"/>
        <v>21</v>
      </c>
      <c r="V3734">
        <f t="shared" si="353"/>
        <v>2016</v>
      </c>
    </row>
    <row r="3735" spans="1:22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348"/>
        <v>0</v>
      </c>
      <c r="P3735">
        <f t="shared" si="349"/>
        <v>0</v>
      </c>
      <c r="Q3735" t="s">
        <v>8318</v>
      </c>
      <c r="R3735" t="s">
        <v>8347</v>
      </c>
      <c r="S3735" s="14">
        <f t="shared" si="350"/>
        <v>41959.369988425926</v>
      </c>
      <c r="T3735" s="14">
        <f t="shared" si="351"/>
        <v>41989.369988425926</v>
      </c>
      <c r="U3735">
        <f t="shared" si="352"/>
        <v>30</v>
      </c>
      <c r="V3735">
        <f t="shared" si="353"/>
        <v>2014</v>
      </c>
    </row>
    <row r="3736" spans="1:22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348"/>
        <v>0</v>
      </c>
      <c r="P3736">
        <f t="shared" si="349"/>
        <v>0</v>
      </c>
      <c r="Q3736" t="s">
        <v>8318</v>
      </c>
      <c r="R3736" t="s">
        <v>8347</v>
      </c>
      <c r="S3736" s="14">
        <f t="shared" si="350"/>
        <v>42165.922858796301</v>
      </c>
      <c r="T3736" s="14">
        <f t="shared" si="351"/>
        <v>42195.922858796301</v>
      </c>
      <c r="U3736">
        <f t="shared" si="352"/>
        <v>30</v>
      </c>
      <c r="V3736">
        <f t="shared" si="353"/>
        <v>2015</v>
      </c>
    </row>
    <row r="3737" spans="1:22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348"/>
        <v>0</v>
      </c>
      <c r="P3737">
        <f t="shared" si="349"/>
        <v>0</v>
      </c>
      <c r="Q3737" t="s">
        <v>8318</v>
      </c>
      <c r="R3737" t="s">
        <v>8347</v>
      </c>
      <c r="S3737" s="14">
        <f t="shared" si="350"/>
        <v>42031.837546296301</v>
      </c>
      <c r="T3737" s="14">
        <f t="shared" si="351"/>
        <v>42091.79587962963</v>
      </c>
      <c r="U3737">
        <f t="shared" si="352"/>
        <v>60</v>
      </c>
      <c r="V3737">
        <f t="shared" si="353"/>
        <v>2015</v>
      </c>
    </row>
    <row r="3738" spans="1:22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348"/>
        <v>0</v>
      </c>
      <c r="P3738">
        <f t="shared" si="349"/>
        <v>0</v>
      </c>
      <c r="Q3738" t="s">
        <v>8318</v>
      </c>
      <c r="R3738" t="s">
        <v>8347</v>
      </c>
      <c r="S3738" s="14">
        <f t="shared" si="350"/>
        <v>42482.048032407409</v>
      </c>
      <c r="T3738" s="14">
        <f t="shared" si="351"/>
        <v>42512.045138888891</v>
      </c>
      <c r="U3738">
        <f t="shared" si="352"/>
        <v>30</v>
      </c>
      <c r="V3738">
        <f t="shared" si="353"/>
        <v>2016</v>
      </c>
    </row>
    <row r="3739" spans="1:22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348"/>
        <v>0</v>
      </c>
      <c r="P3739">
        <f t="shared" si="349"/>
        <v>0</v>
      </c>
      <c r="Q3739" t="s">
        <v>8318</v>
      </c>
      <c r="R3739" t="s">
        <v>8347</v>
      </c>
      <c r="S3739" s="14">
        <f t="shared" si="350"/>
        <v>42135.235254629632</v>
      </c>
      <c r="T3739" s="14">
        <f t="shared" si="351"/>
        <v>42195.235254629632</v>
      </c>
      <c r="U3739">
        <f t="shared" si="352"/>
        <v>60</v>
      </c>
      <c r="V3739">
        <f t="shared" si="353"/>
        <v>2015</v>
      </c>
    </row>
    <row r="3740" spans="1:22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348"/>
        <v>0</v>
      </c>
      <c r="P3740">
        <f t="shared" si="349"/>
        <v>0</v>
      </c>
      <c r="Q3740" t="s">
        <v>8318</v>
      </c>
      <c r="R3740" t="s">
        <v>8347</v>
      </c>
      <c r="S3740" s="14">
        <f t="shared" si="350"/>
        <v>42438.961273148147</v>
      </c>
      <c r="T3740" s="14">
        <f t="shared" si="351"/>
        <v>42468.919606481482</v>
      </c>
      <c r="U3740">
        <f t="shared" si="352"/>
        <v>30</v>
      </c>
      <c r="V3740">
        <f t="shared" si="353"/>
        <v>2016</v>
      </c>
    </row>
    <row r="3741" spans="1:22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348"/>
        <v>0</v>
      </c>
      <c r="P3741">
        <f t="shared" si="349"/>
        <v>0</v>
      </c>
      <c r="Q3741" t="s">
        <v>8318</v>
      </c>
      <c r="R3741" t="s">
        <v>8347</v>
      </c>
      <c r="S3741" s="14">
        <f t="shared" si="350"/>
        <v>42164.893993055557</v>
      </c>
      <c r="T3741" s="14">
        <f t="shared" si="351"/>
        <v>42194.893993055557</v>
      </c>
      <c r="U3741">
        <f t="shared" si="352"/>
        <v>30</v>
      </c>
      <c r="V3741">
        <f t="shared" si="353"/>
        <v>2015</v>
      </c>
    </row>
    <row r="3742" spans="1:22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348"/>
        <v>0</v>
      </c>
      <c r="P3742">
        <f t="shared" si="349"/>
        <v>0</v>
      </c>
      <c r="Q3742" t="s">
        <v>8318</v>
      </c>
      <c r="R3742" t="s">
        <v>8347</v>
      </c>
      <c r="S3742" s="14">
        <f t="shared" si="350"/>
        <v>42096.686400462961</v>
      </c>
      <c r="T3742" s="14">
        <f t="shared" si="351"/>
        <v>42156.686400462961</v>
      </c>
      <c r="U3742">
        <f t="shared" si="352"/>
        <v>60</v>
      </c>
      <c r="V3742">
        <f t="shared" si="353"/>
        <v>2015</v>
      </c>
    </row>
    <row r="3743" spans="1:22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348"/>
        <v>0</v>
      </c>
      <c r="P3743">
        <f t="shared" si="349"/>
        <v>0</v>
      </c>
      <c r="Q3743" t="s">
        <v>8318</v>
      </c>
      <c r="R3743" t="s">
        <v>8347</v>
      </c>
      <c r="S3743" s="14">
        <f t="shared" si="350"/>
        <v>42383.933993055558</v>
      </c>
      <c r="T3743" s="14">
        <f t="shared" si="351"/>
        <v>42413.933993055558</v>
      </c>
      <c r="U3743">
        <f t="shared" si="352"/>
        <v>30</v>
      </c>
      <c r="V3743">
        <f t="shared" si="353"/>
        <v>2016</v>
      </c>
    </row>
    <row r="3744" spans="1:22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348"/>
        <v>0</v>
      </c>
      <c r="P3744">
        <f t="shared" si="349"/>
        <v>0</v>
      </c>
      <c r="Q3744" t="s">
        <v>8318</v>
      </c>
      <c r="R3744" t="s">
        <v>8347</v>
      </c>
      <c r="S3744" s="14">
        <f t="shared" si="350"/>
        <v>42341.958923611113</v>
      </c>
      <c r="T3744" s="14">
        <f t="shared" si="351"/>
        <v>42371.958923611113</v>
      </c>
      <c r="U3744">
        <f t="shared" si="352"/>
        <v>30</v>
      </c>
      <c r="V3744">
        <f t="shared" si="353"/>
        <v>2015</v>
      </c>
    </row>
    <row r="3745" spans="1:22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348"/>
        <v>0</v>
      </c>
      <c r="P3745">
        <f t="shared" si="349"/>
        <v>0</v>
      </c>
      <c r="Q3745" t="s">
        <v>8318</v>
      </c>
      <c r="R3745" t="s">
        <v>8347</v>
      </c>
      <c r="S3745" s="14">
        <f t="shared" si="350"/>
        <v>42612.911712962959</v>
      </c>
      <c r="T3745" s="14">
        <f t="shared" si="351"/>
        <v>42642.911712962959</v>
      </c>
      <c r="U3745">
        <f t="shared" si="352"/>
        <v>30</v>
      </c>
      <c r="V3745">
        <f t="shared" si="353"/>
        <v>2016</v>
      </c>
    </row>
    <row r="3746" spans="1:22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348"/>
        <v>0</v>
      </c>
      <c r="P3746">
        <f t="shared" si="349"/>
        <v>0</v>
      </c>
      <c r="Q3746" t="s">
        <v>8318</v>
      </c>
      <c r="R3746" t="s">
        <v>8347</v>
      </c>
      <c r="S3746" s="14">
        <f t="shared" si="350"/>
        <v>42164.908530092594</v>
      </c>
      <c r="T3746" s="14">
        <f t="shared" si="351"/>
        <v>42194.908530092594</v>
      </c>
      <c r="U3746">
        <f t="shared" si="352"/>
        <v>30</v>
      </c>
      <c r="V3746">
        <f t="shared" si="353"/>
        <v>2015</v>
      </c>
    </row>
    <row r="3747" spans="1:22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348"/>
        <v>0</v>
      </c>
      <c r="P3747">
        <f t="shared" si="349"/>
        <v>0</v>
      </c>
      <c r="Q3747" t="s">
        <v>8318</v>
      </c>
      <c r="R3747" t="s">
        <v>8347</v>
      </c>
      <c r="S3747" s="14">
        <f t="shared" si="350"/>
        <v>42321.08447916666</v>
      </c>
      <c r="T3747" s="14">
        <f t="shared" si="351"/>
        <v>42374</v>
      </c>
      <c r="U3747">
        <f t="shared" si="352"/>
        <v>53</v>
      </c>
      <c r="V3747">
        <f t="shared" si="353"/>
        <v>2015</v>
      </c>
    </row>
    <row r="3748" spans="1:22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348"/>
        <v>0</v>
      </c>
      <c r="P3748">
        <f t="shared" si="349"/>
        <v>0</v>
      </c>
      <c r="Q3748" t="s">
        <v>8318</v>
      </c>
      <c r="R3748" t="s">
        <v>8347</v>
      </c>
      <c r="S3748" s="14">
        <f t="shared" si="350"/>
        <v>42713.962499999994</v>
      </c>
      <c r="T3748" s="14">
        <f t="shared" si="351"/>
        <v>42734.375</v>
      </c>
      <c r="U3748">
        <f t="shared" si="352"/>
        <v>21</v>
      </c>
      <c r="V3748">
        <f t="shared" si="353"/>
        <v>2016</v>
      </c>
    </row>
    <row r="3749" spans="1:22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348"/>
        <v>0</v>
      </c>
      <c r="P3749">
        <f t="shared" si="349"/>
        <v>0</v>
      </c>
      <c r="Q3749" t="s">
        <v>8318</v>
      </c>
      <c r="R3749" t="s">
        <v>8345</v>
      </c>
      <c r="S3749" s="14">
        <f t="shared" si="350"/>
        <v>42285.909027777772</v>
      </c>
      <c r="T3749" s="14">
        <f t="shared" si="351"/>
        <v>42299.790972222225</v>
      </c>
      <c r="U3749">
        <f t="shared" si="352"/>
        <v>14</v>
      </c>
      <c r="V3749">
        <f t="shared" si="353"/>
        <v>2015</v>
      </c>
    </row>
    <row r="3750" spans="1:22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348"/>
        <v>0</v>
      </c>
      <c r="P3750">
        <f t="shared" si="349"/>
        <v>0</v>
      </c>
      <c r="Q3750" t="s">
        <v>8318</v>
      </c>
      <c r="R3750" t="s">
        <v>8345</v>
      </c>
      <c r="S3750" s="14">
        <f t="shared" si="350"/>
        <v>40070.901412037041</v>
      </c>
      <c r="T3750" s="14">
        <f t="shared" si="351"/>
        <v>40144.207638888889</v>
      </c>
      <c r="U3750">
        <f t="shared" si="352"/>
        <v>74</v>
      </c>
      <c r="V3750">
        <f t="shared" si="353"/>
        <v>2009</v>
      </c>
    </row>
    <row r="3751" spans="1:22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348"/>
        <v>0</v>
      </c>
      <c r="P3751">
        <f t="shared" si="349"/>
        <v>0</v>
      </c>
      <c r="Q3751" t="s">
        <v>8318</v>
      </c>
      <c r="R3751" t="s">
        <v>8345</v>
      </c>
      <c r="S3751" s="14">
        <f t="shared" si="350"/>
        <v>42228.629884259266</v>
      </c>
      <c r="T3751" s="14">
        <f t="shared" si="351"/>
        <v>42288.629884259266</v>
      </c>
      <c r="U3751">
        <f t="shared" si="352"/>
        <v>60</v>
      </c>
      <c r="V3751">
        <f t="shared" si="353"/>
        <v>2015</v>
      </c>
    </row>
    <row r="3752" spans="1:22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348"/>
        <v>0</v>
      </c>
      <c r="P3752">
        <f t="shared" si="349"/>
        <v>0</v>
      </c>
      <c r="Q3752" t="s">
        <v>8318</v>
      </c>
      <c r="R3752" t="s">
        <v>8345</v>
      </c>
      <c r="S3752" s="14">
        <f t="shared" si="350"/>
        <v>41456.36241898148</v>
      </c>
      <c r="T3752" s="14">
        <f t="shared" si="351"/>
        <v>41486.36241898148</v>
      </c>
      <c r="U3752">
        <f t="shared" si="352"/>
        <v>30</v>
      </c>
      <c r="V3752">
        <f t="shared" si="353"/>
        <v>2013</v>
      </c>
    </row>
    <row r="3753" spans="1:22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348"/>
        <v>0</v>
      </c>
      <c r="P3753">
        <f t="shared" si="349"/>
        <v>0</v>
      </c>
      <c r="Q3753" t="s">
        <v>8318</v>
      </c>
      <c r="R3753" t="s">
        <v>8345</v>
      </c>
      <c r="S3753" s="14">
        <f t="shared" si="350"/>
        <v>42591.31858796296</v>
      </c>
      <c r="T3753" s="14">
        <f t="shared" si="351"/>
        <v>42651.31858796296</v>
      </c>
      <c r="U3753">
        <f t="shared" si="352"/>
        <v>60</v>
      </c>
      <c r="V3753">
        <f t="shared" si="353"/>
        <v>2016</v>
      </c>
    </row>
    <row r="3754" spans="1:22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348"/>
        <v>0</v>
      </c>
      <c r="P3754">
        <f t="shared" si="349"/>
        <v>0</v>
      </c>
      <c r="Q3754" t="s">
        <v>8318</v>
      </c>
      <c r="R3754" t="s">
        <v>8345</v>
      </c>
      <c r="S3754" s="14">
        <f t="shared" si="350"/>
        <v>41919.761782407404</v>
      </c>
      <c r="T3754" s="14">
        <f t="shared" si="351"/>
        <v>41929.761782407404</v>
      </c>
      <c r="U3754">
        <f t="shared" si="352"/>
        <v>10</v>
      </c>
      <c r="V3754">
        <f t="shared" si="353"/>
        <v>2014</v>
      </c>
    </row>
    <row r="3755" spans="1:22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348"/>
        <v>0</v>
      </c>
      <c r="P3755">
        <f t="shared" si="349"/>
        <v>0</v>
      </c>
      <c r="Q3755" t="s">
        <v>8318</v>
      </c>
      <c r="R3755" t="s">
        <v>8345</v>
      </c>
      <c r="S3755" s="14">
        <f t="shared" si="350"/>
        <v>41550.793935185182</v>
      </c>
      <c r="T3755" s="14">
        <f t="shared" si="351"/>
        <v>41580.793935185182</v>
      </c>
      <c r="U3755">
        <f t="shared" si="352"/>
        <v>30</v>
      </c>
      <c r="V3755">
        <f t="shared" si="353"/>
        <v>2013</v>
      </c>
    </row>
    <row r="3756" spans="1:22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348"/>
        <v>0</v>
      </c>
      <c r="P3756">
        <f t="shared" si="349"/>
        <v>0</v>
      </c>
      <c r="Q3756" t="s">
        <v>8318</v>
      </c>
      <c r="R3756" t="s">
        <v>8345</v>
      </c>
      <c r="S3756" s="14">
        <f t="shared" si="350"/>
        <v>41634.715173611112</v>
      </c>
      <c r="T3756" s="14">
        <f t="shared" si="351"/>
        <v>41664.715173611112</v>
      </c>
      <c r="U3756">
        <f t="shared" si="352"/>
        <v>30</v>
      </c>
      <c r="V3756">
        <f t="shared" si="353"/>
        <v>2013</v>
      </c>
    </row>
    <row r="3757" spans="1:22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348"/>
        <v>0</v>
      </c>
      <c r="P3757">
        <f t="shared" si="349"/>
        <v>0</v>
      </c>
      <c r="Q3757" t="s">
        <v>8318</v>
      </c>
      <c r="R3757" t="s">
        <v>8345</v>
      </c>
      <c r="S3757" s="14">
        <f t="shared" si="350"/>
        <v>41837.767500000002</v>
      </c>
      <c r="T3757" s="14">
        <f t="shared" si="351"/>
        <v>41867.767500000002</v>
      </c>
      <c r="U3757">
        <f t="shared" si="352"/>
        <v>30</v>
      </c>
      <c r="V3757">
        <f t="shared" si="353"/>
        <v>2014</v>
      </c>
    </row>
    <row r="3758" spans="1:22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348"/>
        <v>0</v>
      </c>
      <c r="P3758">
        <f t="shared" si="349"/>
        <v>0</v>
      </c>
      <c r="Q3758" t="s">
        <v>8318</v>
      </c>
      <c r="R3758" t="s">
        <v>8345</v>
      </c>
      <c r="S3758" s="14">
        <f t="shared" si="350"/>
        <v>41407.84684027778</v>
      </c>
      <c r="T3758" s="14">
        <f t="shared" si="351"/>
        <v>41427.84684027778</v>
      </c>
      <c r="U3758">
        <f t="shared" si="352"/>
        <v>20</v>
      </c>
      <c r="V3758">
        <f t="shared" si="353"/>
        <v>2013</v>
      </c>
    </row>
    <row r="3759" spans="1:22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348"/>
        <v>0</v>
      </c>
      <c r="P3759">
        <f t="shared" si="349"/>
        <v>0</v>
      </c>
      <c r="Q3759" t="s">
        <v>8318</v>
      </c>
      <c r="R3759" t="s">
        <v>8345</v>
      </c>
      <c r="S3759" s="14">
        <f t="shared" si="350"/>
        <v>40705.126631944448</v>
      </c>
      <c r="T3759" s="14">
        <f t="shared" si="351"/>
        <v>40765.126631944448</v>
      </c>
      <c r="U3759">
        <f t="shared" si="352"/>
        <v>60</v>
      </c>
      <c r="V3759">
        <f t="shared" si="353"/>
        <v>2011</v>
      </c>
    </row>
    <row r="3760" spans="1:22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348"/>
        <v>0</v>
      </c>
      <c r="P3760">
        <f t="shared" si="349"/>
        <v>0</v>
      </c>
      <c r="Q3760" t="s">
        <v>8318</v>
      </c>
      <c r="R3760" t="s">
        <v>8345</v>
      </c>
      <c r="S3760" s="14">
        <f t="shared" si="350"/>
        <v>41041.167627314811</v>
      </c>
      <c r="T3760" s="14">
        <f t="shared" si="351"/>
        <v>41101.160474537035</v>
      </c>
      <c r="U3760">
        <f t="shared" si="352"/>
        <v>60</v>
      </c>
      <c r="V3760">
        <f t="shared" si="353"/>
        <v>2012</v>
      </c>
    </row>
    <row r="3761" spans="1:22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348"/>
        <v>0</v>
      </c>
      <c r="P3761">
        <f t="shared" si="349"/>
        <v>0</v>
      </c>
      <c r="Q3761" t="s">
        <v>8318</v>
      </c>
      <c r="R3761" t="s">
        <v>8345</v>
      </c>
      <c r="S3761" s="14">
        <f t="shared" si="350"/>
        <v>41827.989861111113</v>
      </c>
      <c r="T3761" s="14">
        <f t="shared" si="351"/>
        <v>41887.989861111113</v>
      </c>
      <c r="U3761">
        <f t="shared" si="352"/>
        <v>60</v>
      </c>
      <c r="V3761">
        <f t="shared" si="353"/>
        <v>2014</v>
      </c>
    </row>
    <row r="3762" spans="1:22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348"/>
        <v>0</v>
      </c>
      <c r="P3762">
        <f t="shared" si="349"/>
        <v>0</v>
      </c>
      <c r="Q3762" t="s">
        <v>8318</v>
      </c>
      <c r="R3762" t="s">
        <v>8345</v>
      </c>
      <c r="S3762" s="14">
        <f t="shared" si="350"/>
        <v>42100.086145833338</v>
      </c>
      <c r="T3762" s="14">
        <f t="shared" si="351"/>
        <v>42130.086145833338</v>
      </c>
      <c r="U3762">
        <f t="shared" si="352"/>
        <v>30</v>
      </c>
      <c r="V3762">
        <f t="shared" si="353"/>
        <v>2015</v>
      </c>
    </row>
    <row r="3763" spans="1:22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348"/>
        <v>0</v>
      </c>
      <c r="P3763">
        <f t="shared" si="349"/>
        <v>0</v>
      </c>
      <c r="Q3763" t="s">
        <v>8318</v>
      </c>
      <c r="R3763" t="s">
        <v>8345</v>
      </c>
      <c r="S3763" s="14">
        <f t="shared" si="350"/>
        <v>40987.83488425926</v>
      </c>
      <c r="T3763" s="14">
        <f t="shared" si="351"/>
        <v>41047.83488425926</v>
      </c>
      <c r="U3763">
        <f t="shared" si="352"/>
        <v>60</v>
      </c>
      <c r="V3763">
        <f t="shared" si="353"/>
        <v>2012</v>
      </c>
    </row>
    <row r="3764" spans="1:22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348"/>
        <v>0</v>
      </c>
      <c r="P3764">
        <f t="shared" si="349"/>
        <v>0</v>
      </c>
      <c r="Q3764" t="s">
        <v>8318</v>
      </c>
      <c r="R3764" t="s">
        <v>8345</v>
      </c>
      <c r="S3764" s="14">
        <f t="shared" si="350"/>
        <v>42065.910983796297</v>
      </c>
      <c r="T3764" s="14">
        <f t="shared" si="351"/>
        <v>42095.869317129633</v>
      </c>
      <c r="U3764">
        <f t="shared" si="352"/>
        <v>30</v>
      </c>
      <c r="V3764">
        <f t="shared" si="353"/>
        <v>2015</v>
      </c>
    </row>
    <row r="3765" spans="1:22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348"/>
        <v>0</v>
      </c>
      <c r="P3765">
        <f t="shared" si="349"/>
        <v>0</v>
      </c>
      <c r="Q3765" t="s">
        <v>8318</v>
      </c>
      <c r="R3765" t="s">
        <v>8345</v>
      </c>
      <c r="S3765" s="14">
        <f t="shared" si="350"/>
        <v>42669.594837962963</v>
      </c>
      <c r="T3765" s="14">
        <f t="shared" si="351"/>
        <v>42729.636504629627</v>
      </c>
      <c r="U3765">
        <f t="shared" si="352"/>
        <v>61</v>
      </c>
      <c r="V3765">
        <f t="shared" si="353"/>
        <v>2016</v>
      </c>
    </row>
    <row r="3766" spans="1:22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348"/>
        <v>0</v>
      </c>
      <c r="P3766">
        <f t="shared" si="349"/>
        <v>0</v>
      </c>
      <c r="Q3766" t="s">
        <v>8318</v>
      </c>
      <c r="R3766" t="s">
        <v>8345</v>
      </c>
      <c r="S3766" s="14">
        <f t="shared" si="350"/>
        <v>42714.054398148146</v>
      </c>
      <c r="T3766" s="14">
        <f t="shared" si="351"/>
        <v>42744.054398148146</v>
      </c>
      <c r="U3766">
        <f t="shared" si="352"/>
        <v>30</v>
      </c>
      <c r="V3766">
        <f t="shared" si="353"/>
        <v>2016</v>
      </c>
    </row>
    <row r="3767" spans="1:22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348"/>
        <v>0</v>
      </c>
      <c r="P3767">
        <f t="shared" si="349"/>
        <v>0</v>
      </c>
      <c r="Q3767" t="s">
        <v>8318</v>
      </c>
      <c r="R3767" t="s">
        <v>8345</v>
      </c>
      <c r="S3767" s="14">
        <f t="shared" si="350"/>
        <v>41113.968576388892</v>
      </c>
      <c r="T3767" s="14">
        <f t="shared" si="351"/>
        <v>41143.968576388892</v>
      </c>
      <c r="U3767">
        <f t="shared" si="352"/>
        <v>30</v>
      </c>
      <c r="V3767">
        <f t="shared" si="353"/>
        <v>2012</v>
      </c>
    </row>
    <row r="3768" spans="1:22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348"/>
        <v>0</v>
      </c>
      <c r="P3768">
        <f t="shared" si="349"/>
        <v>0</v>
      </c>
      <c r="Q3768" t="s">
        <v>8318</v>
      </c>
      <c r="R3768" t="s">
        <v>8345</v>
      </c>
      <c r="S3768" s="14">
        <f t="shared" si="350"/>
        <v>42366.982627314821</v>
      </c>
      <c r="T3768" s="14">
        <f t="shared" si="351"/>
        <v>42396.982627314821</v>
      </c>
      <c r="U3768">
        <f t="shared" si="352"/>
        <v>30</v>
      </c>
      <c r="V3768">
        <f t="shared" si="353"/>
        <v>2015</v>
      </c>
    </row>
    <row r="3769" spans="1:22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348"/>
        <v>0</v>
      </c>
      <c r="P3769">
        <f t="shared" si="349"/>
        <v>0</v>
      </c>
      <c r="Q3769" t="s">
        <v>8318</v>
      </c>
      <c r="R3769" t="s">
        <v>8345</v>
      </c>
      <c r="S3769" s="14">
        <f t="shared" si="350"/>
        <v>42596.03506944445</v>
      </c>
      <c r="T3769" s="14">
        <f t="shared" si="351"/>
        <v>42656.03506944445</v>
      </c>
      <c r="U3769">
        <f t="shared" si="352"/>
        <v>60</v>
      </c>
      <c r="V3769">
        <f t="shared" si="353"/>
        <v>2016</v>
      </c>
    </row>
    <row r="3770" spans="1:22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348"/>
        <v>0</v>
      </c>
      <c r="P3770">
        <f t="shared" si="349"/>
        <v>0</v>
      </c>
      <c r="Q3770" t="s">
        <v>8318</v>
      </c>
      <c r="R3770" t="s">
        <v>8345</v>
      </c>
      <c r="S3770" s="14">
        <f t="shared" si="350"/>
        <v>42114.726134259254</v>
      </c>
      <c r="T3770" s="14">
        <f t="shared" si="351"/>
        <v>42144.726134259254</v>
      </c>
      <c r="U3770">
        <f t="shared" si="352"/>
        <v>30</v>
      </c>
      <c r="V3770">
        <f t="shared" si="353"/>
        <v>2015</v>
      </c>
    </row>
    <row r="3771" spans="1:22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348"/>
        <v>0</v>
      </c>
      <c r="P3771">
        <f t="shared" si="349"/>
        <v>0</v>
      </c>
      <c r="Q3771" t="s">
        <v>8318</v>
      </c>
      <c r="R3771" t="s">
        <v>8345</v>
      </c>
      <c r="S3771" s="14">
        <f t="shared" si="350"/>
        <v>42171.827604166669</v>
      </c>
      <c r="T3771" s="14">
        <f t="shared" si="351"/>
        <v>42201.827604166669</v>
      </c>
      <c r="U3771">
        <f t="shared" si="352"/>
        <v>30</v>
      </c>
      <c r="V3771">
        <f t="shared" si="353"/>
        <v>2015</v>
      </c>
    </row>
    <row r="3772" spans="1:22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348"/>
        <v>0</v>
      </c>
      <c r="P3772">
        <f t="shared" si="349"/>
        <v>0</v>
      </c>
      <c r="Q3772" t="s">
        <v>8318</v>
      </c>
      <c r="R3772" t="s">
        <v>8345</v>
      </c>
      <c r="S3772" s="14">
        <f t="shared" si="350"/>
        <v>40703.234386574077</v>
      </c>
      <c r="T3772" s="14">
        <f t="shared" si="351"/>
        <v>40733.234386574077</v>
      </c>
      <c r="U3772">
        <f t="shared" si="352"/>
        <v>30</v>
      </c>
      <c r="V3772">
        <f t="shared" si="353"/>
        <v>2011</v>
      </c>
    </row>
    <row r="3773" spans="1:22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348"/>
        <v>0</v>
      </c>
      <c r="P3773">
        <f t="shared" si="349"/>
        <v>0</v>
      </c>
      <c r="Q3773" t="s">
        <v>8318</v>
      </c>
      <c r="R3773" t="s">
        <v>8345</v>
      </c>
      <c r="S3773" s="14">
        <f t="shared" si="350"/>
        <v>42400.176377314812</v>
      </c>
      <c r="T3773" s="14">
        <f t="shared" si="351"/>
        <v>42430.176377314812</v>
      </c>
      <c r="U3773">
        <f t="shared" si="352"/>
        <v>30</v>
      </c>
      <c r="V3773">
        <f t="shared" si="353"/>
        <v>2016</v>
      </c>
    </row>
    <row r="3774" spans="1:22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348"/>
        <v>0</v>
      </c>
      <c r="P3774">
        <f t="shared" si="349"/>
        <v>0</v>
      </c>
      <c r="Q3774" t="s">
        <v>8318</v>
      </c>
      <c r="R3774" t="s">
        <v>8345</v>
      </c>
      <c r="S3774" s="14">
        <f t="shared" si="350"/>
        <v>42091.778703703705</v>
      </c>
      <c r="T3774" s="14">
        <f t="shared" si="351"/>
        <v>42151.778703703705</v>
      </c>
      <c r="U3774">
        <f t="shared" si="352"/>
        <v>60</v>
      </c>
      <c r="V3774">
        <f t="shared" si="353"/>
        <v>2015</v>
      </c>
    </row>
    <row r="3775" spans="1:22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348"/>
        <v>0</v>
      </c>
      <c r="P3775">
        <f t="shared" si="349"/>
        <v>0</v>
      </c>
      <c r="Q3775" t="s">
        <v>8318</v>
      </c>
      <c r="R3775" t="s">
        <v>8345</v>
      </c>
      <c r="S3775" s="14">
        <f t="shared" si="350"/>
        <v>42223.616018518514</v>
      </c>
      <c r="T3775" s="14">
        <f t="shared" si="351"/>
        <v>42253.615277777775</v>
      </c>
      <c r="U3775">
        <f t="shared" si="352"/>
        <v>30</v>
      </c>
      <c r="V3775">
        <f t="shared" si="353"/>
        <v>2015</v>
      </c>
    </row>
    <row r="3776" spans="1:22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348"/>
        <v>0</v>
      </c>
      <c r="P3776">
        <f t="shared" si="349"/>
        <v>0</v>
      </c>
      <c r="Q3776" t="s">
        <v>8308</v>
      </c>
      <c r="R3776" t="s">
        <v>8355</v>
      </c>
      <c r="S3776" s="14">
        <f t="shared" si="350"/>
        <v>42380.696342592593</v>
      </c>
      <c r="T3776" s="14">
        <f t="shared" si="351"/>
        <v>42410.696342592593</v>
      </c>
      <c r="U3776">
        <f t="shared" si="352"/>
        <v>30</v>
      </c>
      <c r="V3776">
        <f t="shared" si="353"/>
        <v>2016</v>
      </c>
    </row>
    <row r="3777" spans="1:22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348"/>
        <v>0</v>
      </c>
      <c r="P3777">
        <f t="shared" si="349"/>
        <v>0</v>
      </c>
      <c r="Q3777" t="s">
        <v>8308</v>
      </c>
      <c r="R3777" t="s">
        <v>8355</v>
      </c>
      <c r="S3777" s="14">
        <f t="shared" si="350"/>
        <v>42318.616851851853</v>
      </c>
      <c r="T3777" s="14">
        <f t="shared" si="351"/>
        <v>42378.616851851853</v>
      </c>
      <c r="U3777">
        <f t="shared" si="352"/>
        <v>60</v>
      </c>
      <c r="V3777">
        <f t="shared" si="353"/>
        <v>2015</v>
      </c>
    </row>
    <row r="3778" spans="1:22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354">ROUND(E3778/D3778*100,0)</f>
        <v>0</v>
      </c>
      <c r="P3778">
        <f t="shared" si="349"/>
        <v>0</v>
      </c>
      <c r="Q3778" t="s">
        <v>8308</v>
      </c>
      <c r="R3778" t="s">
        <v>8355</v>
      </c>
      <c r="S3778" s="14">
        <f t="shared" si="350"/>
        <v>42503.353506944448</v>
      </c>
      <c r="T3778" s="14">
        <f t="shared" si="351"/>
        <v>42533.353506944448</v>
      </c>
      <c r="U3778">
        <f t="shared" si="352"/>
        <v>30</v>
      </c>
      <c r="V3778">
        <f t="shared" si="353"/>
        <v>2016</v>
      </c>
    </row>
    <row r="3779" spans="1:22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354"/>
        <v>0</v>
      </c>
      <c r="P3779">
        <f t="shared" ref="P3779:P3842" si="355">IFERROR(ROUND(E3779/L3779,2),0)</f>
        <v>0</v>
      </c>
      <c r="Q3779" t="s">
        <v>8308</v>
      </c>
      <c r="R3779" t="s">
        <v>8355</v>
      </c>
      <c r="S3779" s="14">
        <f t="shared" ref="S3779:S3842" si="356">+(((J3779/60)/60)/24)+DATE(1970,1,1)</f>
        <v>42057.883159722223</v>
      </c>
      <c r="T3779" s="14">
        <f t="shared" ref="T3779:T3842" si="357">+(((I3779/60)/60)/24)+DATE(1970,1,1)</f>
        <v>42087.841493055559</v>
      </c>
      <c r="U3779">
        <f t="shared" ref="U3779:U3842" si="358">CEILING(T3779-S3779,1)</f>
        <v>30</v>
      </c>
      <c r="V3779">
        <f t="shared" ref="V3779:V3842" si="359">YEAR(S3779)</f>
        <v>2015</v>
      </c>
    </row>
    <row r="3780" spans="1:22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354"/>
        <v>0</v>
      </c>
      <c r="P3780">
        <f t="shared" si="355"/>
        <v>0</v>
      </c>
      <c r="Q3780" t="s">
        <v>8308</v>
      </c>
      <c r="R3780" t="s">
        <v>8355</v>
      </c>
      <c r="S3780" s="14">
        <f t="shared" si="356"/>
        <v>42692.389062500006</v>
      </c>
      <c r="T3780" s="14">
        <f t="shared" si="357"/>
        <v>42722.389062500006</v>
      </c>
      <c r="U3780">
        <f t="shared" si="358"/>
        <v>30</v>
      </c>
      <c r="V3780">
        <f t="shared" si="359"/>
        <v>2016</v>
      </c>
    </row>
    <row r="3781" spans="1:22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354"/>
        <v>0</v>
      </c>
      <c r="P3781">
        <f t="shared" si="355"/>
        <v>0</v>
      </c>
      <c r="Q3781" t="s">
        <v>8308</v>
      </c>
      <c r="R3781" t="s">
        <v>8355</v>
      </c>
      <c r="S3781" s="14">
        <f t="shared" si="356"/>
        <v>42165.785289351858</v>
      </c>
      <c r="T3781" s="14">
        <f t="shared" si="357"/>
        <v>42195.785289351858</v>
      </c>
      <c r="U3781">
        <f t="shared" si="358"/>
        <v>30</v>
      </c>
      <c r="V3781">
        <f t="shared" si="359"/>
        <v>2015</v>
      </c>
    </row>
    <row r="3782" spans="1:22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354"/>
        <v>0</v>
      </c>
      <c r="P3782">
        <f t="shared" si="355"/>
        <v>0</v>
      </c>
      <c r="Q3782" t="s">
        <v>8308</v>
      </c>
      <c r="R3782" t="s">
        <v>8355</v>
      </c>
      <c r="S3782" s="14">
        <f t="shared" si="356"/>
        <v>41975.842523148152</v>
      </c>
      <c r="T3782" s="14">
        <f t="shared" si="357"/>
        <v>42005.842523148152</v>
      </c>
      <c r="U3782">
        <f t="shared" si="358"/>
        <v>30</v>
      </c>
      <c r="V3782">
        <f t="shared" si="359"/>
        <v>2014</v>
      </c>
    </row>
    <row r="3783" spans="1:22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354"/>
        <v>0</v>
      </c>
      <c r="P3783">
        <f t="shared" si="355"/>
        <v>0</v>
      </c>
      <c r="Q3783" t="s">
        <v>8308</v>
      </c>
      <c r="R3783" t="s">
        <v>8355</v>
      </c>
      <c r="S3783" s="14">
        <f t="shared" si="356"/>
        <v>42282.71629629629</v>
      </c>
      <c r="T3783" s="14">
        <f t="shared" si="357"/>
        <v>42312.757962962962</v>
      </c>
      <c r="U3783">
        <f t="shared" si="358"/>
        <v>31</v>
      </c>
      <c r="V3783">
        <f t="shared" si="359"/>
        <v>2015</v>
      </c>
    </row>
    <row r="3784" spans="1:22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354"/>
        <v>0</v>
      </c>
      <c r="P3784">
        <f t="shared" si="355"/>
        <v>0</v>
      </c>
      <c r="Q3784" t="s">
        <v>8308</v>
      </c>
      <c r="R3784" t="s">
        <v>8355</v>
      </c>
      <c r="S3784" s="14">
        <f t="shared" si="356"/>
        <v>42188.012777777782</v>
      </c>
      <c r="T3784" s="14">
        <f t="shared" si="357"/>
        <v>42218.012777777782</v>
      </c>
      <c r="U3784">
        <f t="shared" si="358"/>
        <v>30</v>
      </c>
      <c r="V3784">
        <f t="shared" si="359"/>
        <v>2015</v>
      </c>
    </row>
    <row r="3785" spans="1:22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354"/>
        <v>0</v>
      </c>
      <c r="P3785">
        <f t="shared" si="355"/>
        <v>0</v>
      </c>
      <c r="Q3785" t="s">
        <v>8308</v>
      </c>
      <c r="R3785" t="s">
        <v>8355</v>
      </c>
      <c r="S3785" s="14">
        <f t="shared" si="356"/>
        <v>42055.739803240736</v>
      </c>
      <c r="T3785" s="14">
        <f t="shared" si="357"/>
        <v>42078.75</v>
      </c>
      <c r="U3785">
        <f t="shared" si="358"/>
        <v>24</v>
      </c>
      <c r="V3785">
        <f t="shared" si="359"/>
        <v>2015</v>
      </c>
    </row>
    <row r="3786" spans="1:22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354"/>
        <v>0</v>
      </c>
      <c r="P3786">
        <f t="shared" si="355"/>
        <v>0</v>
      </c>
      <c r="Q3786" t="s">
        <v>8308</v>
      </c>
      <c r="R3786" t="s">
        <v>8355</v>
      </c>
      <c r="S3786" s="14">
        <f t="shared" si="356"/>
        <v>42283.3909375</v>
      </c>
      <c r="T3786" s="14">
        <f t="shared" si="357"/>
        <v>42339</v>
      </c>
      <c r="U3786">
        <f t="shared" si="358"/>
        <v>56</v>
      </c>
      <c r="V3786">
        <f t="shared" si="359"/>
        <v>2015</v>
      </c>
    </row>
    <row r="3787" spans="1:22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354"/>
        <v>0</v>
      </c>
      <c r="P3787">
        <f t="shared" si="355"/>
        <v>0</v>
      </c>
      <c r="Q3787" t="s">
        <v>8308</v>
      </c>
      <c r="R3787" t="s">
        <v>8355</v>
      </c>
      <c r="S3787" s="14">
        <f t="shared" si="356"/>
        <v>42143.79415509259</v>
      </c>
      <c r="T3787" s="14">
        <f t="shared" si="357"/>
        <v>42173.79415509259</v>
      </c>
      <c r="U3787">
        <f t="shared" si="358"/>
        <v>30</v>
      </c>
      <c r="V3787">
        <f t="shared" si="359"/>
        <v>2015</v>
      </c>
    </row>
    <row r="3788" spans="1:22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354"/>
        <v>0</v>
      </c>
      <c r="P3788">
        <f t="shared" si="355"/>
        <v>0</v>
      </c>
      <c r="Q3788" t="s">
        <v>8308</v>
      </c>
      <c r="R3788" t="s">
        <v>8355</v>
      </c>
      <c r="S3788" s="14">
        <f t="shared" si="356"/>
        <v>41849.035370370373</v>
      </c>
      <c r="T3788" s="14">
        <f t="shared" si="357"/>
        <v>41879.035370370373</v>
      </c>
      <c r="U3788">
        <f t="shared" si="358"/>
        <v>30</v>
      </c>
      <c r="V3788">
        <f t="shared" si="359"/>
        <v>2014</v>
      </c>
    </row>
    <row r="3789" spans="1:22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354"/>
        <v>0</v>
      </c>
      <c r="P3789">
        <f t="shared" si="355"/>
        <v>0</v>
      </c>
      <c r="Q3789" t="s">
        <v>8308</v>
      </c>
      <c r="R3789" t="s">
        <v>8355</v>
      </c>
      <c r="S3789" s="14">
        <f t="shared" si="356"/>
        <v>42300.825648148151</v>
      </c>
      <c r="T3789" s="14">
        <f t="shared" si="357"/>
        <v>42330.867314814815</v>
      </c>
      <c r="U3789">
        <f t="shared" si="358"/>
        <v>31</v>
      </c>
      <c r="V3789">
        <f t="shared" si="359"/>
        <v>2015</v>
      </c>
    </row>
    <row r="3790" spans="1:22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354"/>
        <v>0</v>
      </c>
      <c r="P3790">
        <f t="shared" si="355"/>
        <v>0</v>
      </c>
      <c r="Q3790" t="s">
        <v>8308</v>
      </c>
      <c r="R3790" t="s">
        <v>8355</v>
      </c>
      <c r="S3790" s="14">
        <f t="shared" si="356"/>
        <v>42086.83085648148</v>
      </c>
      <c r="T3790" s="14">
        <f t="shared" si="357"/>
        <v>42116.83085648148</v>
      </c>
      <c r="U3790">
        <f t="shared" si="358"/>
        <v>30</v>
      </c>
      <c r="V3790">
        <f t="shared" si="359"/>
        <v>2015</v>
      </c>
    </row>
    <row r="3791" spans="1:22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354"/>
        <v>0</v>
      </c>
      <c r="P3791">
        <f t="shared" si="355"/>
        <v>0</v>
      </c>
      <c r="Q3791" t="s">
        <v>8308</v>
      </c>
      <c r="R3791" t="s">
        <v>8355</v>
      </c>
      <c r="S3791" s="14">
        <f t="shared" si="356"/>
        <v>42328.560613425929</v>
      </c>
      <c r="T3791" s="14">
        <f t="shared" si="357"/>
        <v>42388.560613425929</v>
      </c>
      <c r="U3791">
        <f t="shared" si="358"/>
        <v>60</v>
      </c>
      <c r="V3791">
        <f t="shared" si="359"/>
        <v>2015</v>
      </c>
    </row>
    <row r="3792" spans="1:22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354"/>
        <v>0</v>
      </c>
      <c r="P3792">
        <f t="shared" si="355"/>
        <v>0</v>
      </c>
      <c r="Q3792" t="s">
        <v>8308</v>
      </c>
      <c r="R3792" t="s">
        <v>8355</v>
      </c>
      <c r="S3792" s="14">
        <f t="shared" si="356"/>
        <v>42585.031782407401</v>
      </c>
      <c r="T3792" s="14">
        <f t="shared" si="357"/>
        <v>42615.031782407401</v>
      </c>
      <c r="U3792">
        <f t="shared" si="358"/>
        <v>30</v>
      </c>
      <c r="V3792">
        <f t="shared" si="359"/>
        <v>2016</v>
      </c>
    </row>
    <row r="3793" spans="1:22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354"/>
        <v>0</v>
      </c>
      <c r="P3793">
        <f t="shared" si="355"/>
        <v>0</v>
      </c>
      <c r="Q3793" t="s">
        <v>8308</v>
      </c>
      <c r="R3793" t="s">
        <v>8355</v>
      </c>
      <c r="S3793" s="14">
        <f t="shared" si="356"/>
        <v>42515.061805555553</v>
      </c>
      <c r="T3793" s="14">
        <f t="shared" si="357"/>
        <v>42545.061805555553</v>
      </c>
      <c r="U3793">
        <f t="shared" si="358"/>
        <v>30</v>
      </c>
      <c r="V3793">
        <f t="shared" si="359"/>
        <v>2016</v>
      </c>
    </row>
    <row r="3794" spans="1:22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354"/>
        <v>0</v>
      </c>
      <c r="P3794">
        <f t="shared" si="355"/>
        <v>0</v>
      </c>
      <c r="Q3794" t="s">
        <v>8308</v>
      </c>
      <c r="R3794" t="s">
        <v>8355</v>
      </c>
      <c r="S3794" s="14">
        <f t="shared" si="356"/>
        <v>42242.122210648144</v>
      </c>
      <c r="T3794" s="14">
        <f t="shared" si="357"/>
        <v>42272.122210648144</v>
      </c>
      <c r="U3794">
        <f t="shared" si="358"/>
        <v>30</v>
      </c>
      <c r="V3794">
        <f t="shared" si="359"/>
        <v>2015</v>
      </c>
    </row>
    <row r="3795" spans="1:22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354"/>
        <v>0</v>
      </c>
      <c r="P3795">
        <f t="shared" si="355"/>
        <v>0</v>
      </c>
      <c r="Q3795" t="s">
        <v>8308</v>
      </c>
      <c r="R3795" t="s">
        <v>8355</v>
      </c>
      <c r="S3795" s="14">
        <f t="shared" si="356"/>
        <v>42761.376238425932</v>
      </c>
      <c r="T3795" s="14">
        <f t="shared" si="357"/>
        <v>42791.376238425932</v>
      </c>
      <c r="U3795">
        <f t="shared" si="358"/>
        <v>30</v>
      </c>
      <c r="V3795">
        <f t="shared" si="359"/>
        <v>2017</v>
      </c>
    </row>
    <row r="3796" spans="1:22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354"/>
        <v>0</v>
      </c>
      <c r="P3796">
        <f t="shared" si="355"/>
        <v>0</v>
      </c>
      <c r="Q3796" t="s">
        <v>8308</v>
      </c>
      <c r="R3796" t="s">
        <v>8355</v>
      </c>
      <c r="S3796" s="14">
        <f t="shared" si="356"/>
        <v>42317.810219907406</v>
      </c>
      <c r="T3796" s="14">
        <f t="shared" si="357"/>
        <v>42347.810219907406</v>
      </c>
      <c r="U3796">
        <f t="shared" si="358"/>
        <v>30</v>
      </c>
      <c r="V3796">
        <f t="shared" si="359"/>
        <v>2015</v>
      </c>
    </row>
    <row r="3797" spans="1:22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354"/>
        <v>0</v>
      </c>
      <c r="P3797">
        <f t="shared" si="355"/>
        <v>0</v>
      </c>
      <c r="Q3797" t="s">
        <v>8308</v>
      </c>
      <c r="R3797" t="s">
        <v>8355</v>
      </c>
      <c r="S3797" s="14">
        <f t="shared" si="356"/>
        <v>42122.009224537032</v>
      </c>
      <c r="T3797" s="14">
        <f t="shared" si="357"/>
        <v>42152.009224537032</v>
      </c>
      <c r="U3797">
        <f t="shared" si="358"/>
        <v>30</v>
      </c>
      <c r="V3797">
        <f t="shared" si="359"/>
        <v>2015</v>
      </c>
    </row>
    <row r="3798" spans="1:22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354"/>
        <v>0</v>
      </c>
      <c r="P3798">
        <f t="shared" si="355"/>
        <v>0</v>
      </c>
      <c r="Q3798" t="s">
        <v>8308</v>
      </c>
      <c r="R3798" t="s">
        <v>8355</v>
      </c>
      <c r="S3798" s="14">
        <f t="shared" si="356"/>
        <v>42108.988900462966</v>
      </c>
      <c r="T3798" s="14">
        <f t="shared" si="357"/>
        <v>42138.988900462966</v>
      </c>
      <c r="U3798">
        <f t="shared" si="358"/>
        <v>30</v>
      </c>
      <c r="V3798">
        <f t="shared" si="359"/>
        <v>2015</v>
      </c>
    </row>
    <row r="3799" spans="1:22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354"/>
        <v>0</v>
      </c>
      <c r="P3799">
        <f t="shared" si="355"/>
        <v>0</v>
      </c>
      <c r="Q3799" t="s">
        <v>8308</v>
      </c>
      <c r="R3799" t="s">
        <v>8355</v>
      </c>
      <c r="S3799" s="14">
        <f t="shared" si="356"/>
        <v>42790.895567129628</v>
      </c>
      <c r="T3799" s="14">
        <f t="shared" si="357"/>
        <v>42820.853900462964</v>
      </c>
      <c r="U3799">
        <f t="shared" si="358"/>
        <v>30</v>
      </c>
      <c r="V3799">
        <f t="shared" si="359"/>
        <v>2017</v>
      </c>
    </row>
    <row r="3800" spans="1:22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354"/>
        <v>0</v>
      </c>
      <c r="P3800">
        <f t="shared" si="355"/>
        <v>0</v>
      </c>
      <c r="Q3800" t="s">
        <v>8308</v>
      </c>
      <c r="R3800" t="s">
        <v>8355</v>
      </c>
      <c r="S3800" s="14">
        <f t="shared" si="356"/>
        <v>41803.692789351851</v>
      </c>
      <c r="T3800" s="14">
        <f t="shared" si="357"/>
        <v>41833.692789351851</v>
      </c>
      <c r="U3800">
        <f t="shared" si="358"/>
        <v>30</v>
      </c>
      <c r="V3800">
        <f t="shared" si="359"/>
        <v>2014</v>
      </c>
    </row>
    <row r="3801" spans="1:22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354"/>
        <v>0</v>
      </c>
      <c r="P3801">
        <f t="shared" si="355"/>
        <v>0</v>
      </c>
      <c r="Q3801" t="s">
        <v>8308</v>
      </c>
      <c r="R3801" t="s">
        <v>8355</v>
      </c>
      <c r="S3801" s="14">
        <f t="shared" si="356"/>
        <v>42303.659317129626</v>
      </c>
      <c r="T3801" s="14">
        <f t="shared" si="357"/>
        <v>42333.700983796298</v>
      </c>
      <c r="U3801">
        <f t="shared" si="358"/>
        <v>31</v>
      </c>
      <c r="V3801">
        <f t="shared" si="359"/>
        <v>2015</v>
      </c>
    </row>
    <row r="3802" spans="1:22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354"/>
        <v>0</v>
      </c>
      <c r="P3802">
        <f t="shared" si="355"/>
        <v>0</v>
      </c>
      <c r="Q3802" t="s">
        <v>8308</v>
      </c>
      <c r="R3802" t="s">
        <v>8355</v>
      </c>
      <c r="S3802" s="14">
        <f t="shared" si="356"/>
        <v>42762.962013888886</v>
      </c>
      <c r="T3802" s="14">
        <f t="shared" si="357"/>
        <v>42791.961111111115</v>
      </c>
      <c r="U3802">
        <f t="shared" si="358"/>
        <v>29</v>
      </c>
      <c r="V3802">
        <f t="shared" si="359"/>
        <v>2017</v>
      </c>
    </row>
    <row r="3803" spans="1:22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354"/>
        <v>0</v>
      </c>
      <c r="P3803">
        <f t="shared" si="355"/>
        <v>0</v>
      </c>
      <c r="Q3803" t="s">
        <v>8308</v>
      </c>
      <c r="R3803" t="s">
        <v>8314</v>
      </c>
      <c r="S3803" s="14">
        <f t="shared" si="356"/>
        <v>42189.673263888893</v>
      </c>
      <c r="T3803" s="14">
        <f t="shared" si="357"/>
        <v>42219.673263888893</v>
      </c>
      <c r="U3803">
        <f t="shared" si="358"/>
        <v>30</v>
      </c>
      <c r="V3803">
        <f t="shared" si="359"/>
        <v>2015</v>
      </c>
    </row>
    <row r="3804" spans="1:22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354"/>
        <v>0</v>
      </c>
      <c r="P3804">
        <f t="shared" si="355"/>
        <v>0</v>
      </c>
      <c r="Q3804" t="s">
        <v>8308</v>
      </c>
      <c r="R3804" t="s">
        <v>8314</v>
      </c>
      <c r="S3804" s="14">
        <f t="shared" si="356"/>
        <v>42676.995173611111</v>
      </c>
      <c r="T3804" s="14">
        <f t="shared" si="357"/>
        <v>42718.777083333334</v>
      </c>
      <c r="U3804">
        <f t="shared" si="358"/>
        <v>42</v>
      </c>
      <c r="V3804">
        <f t="shared" si="359"/>
        <v>2016</v>
      </c>
    </row>
    <row r="3805" spans="1:22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354"/>
        <v>0</v>
      </c>
      <c r="P3805">
        <f t="shared" si="355"/>
        <v>0</v>
      </c>
      <c r="Q3805" t="s">
        <v>8308</v>
      </c>
      <c r="R3805" t="s">
        <v>8314</v>
      </c>
      <c r="S3805" s="14">
        <f t="shared" si="356"/>
        <v>41837.984976851854</v>
      </c>
      <c r="T3805" s="14">
        <f t="shared" si="357"/>
        <v>41871.030555555553</v>
      </c>
      <c r="U3805">
        <f t="shared" si="358"/>
        <v>34</v>
      </c>
      <c r="V3805">
        <f t="shared" si="359"/>
        <v>2014</v>
      </c>
    </row>
    <row r="3806" spans="1:22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354"/>
        <v>0</v>
      </c>
      <c r="P3806">
        <f t="shared" si="355"/>
        <v>0</v>
      </c>
      <c r="Q3806" t="s">
        <v>8321</v>
      </c>
      <c r="R3806" t="s">
        <v>8343</v>
      </c>
      <c r="S3806" s="14">
        <f t="shared" si="356"/>
        <v>42670.764039351852</v>
      </c>
      <c r="T3806" s="14">
        <f t="shared" si="357"/>
        <v>42700.805706018517</v>
      </c>
      <c r="U3806">
        <f t="shared" si="358"/>
        <v>31</v>
      </c>
      <c r="V3806">
        <f t="shared" si="359"/>
        <v>2016</v>
      </c>
    </row>
    <row r="3807" spans="1:22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354"/>
        <v>0</v>
      </c>
      <c r="P3807">
        <f t="shared" si="355"/>
        <v>0</v>
      </c>
      <c r="Q3807" t="s">
        <v>8321</v>
      </c>
      <c r="R3807" t="s">
        <v>8343</v>
      </c>
      <c r="S3807" s="14">
        <f t="shared" si="356"/>
        <v>42690.858449074076</v>
      </c>
      <c r="T3807" s="14">
        <f t="shared" si="357"/>
        <v>42708.25</v>
      </c>
      <c r="U3807">
        <f t="shared" si="358"/>
        <v>18</v>
      </c>
      <c r="V3807">
        <f t="shared" si="359"/>
        <v>2016</v>
      </c>
    </row>
    <row r="3808" spans="1:22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354"/>
        <v>0</v>
      </c>
      <c r="P3808">
        <f t="shared" si="355"/>
        <v>0</v>
      </c>
      <c r="Q3808" t="s">
        <v>8321</v>
      </c>
      <c r="R3808" t="s">
        <v>8343</v>
      </c>
      <c r="S3808" s="14">
        <f t="shared" si="356"/>
        <v>42227.173159722224</v>
      </c>
      <c r="T3808" s="14">
        <f t="shared" si="357"/>
        <v>42257.173159722224</v>
      </c>
      <c r="U3808">
        <f t="shared" si="358"/>
        <v>30</v>
      </c>
      <c r="V3808">
        <f t="shared" si="359"/>
        <v>2015</v>
      </c>
    </row>
    <row r="3809" spans="1:22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354"/>
        <v>0</v>
      </c>
      <c r="P3809">
        <f t="shared" si="355"/>
        <v>0</v>
      </c>
      <c r="Q3809" t="s">
        <v>8321</v>
      </c>
      <c r="R3809" t="s">
        <v>8343</v>
      </c>
      <c r="S3809" s="14">
        <f t="shared" si="356"/>
        <v>42021.783368055556</v>
      </c>
      <c r="T3809" s="14">
        <f t="shared" si="357"/>
        <v>42051.783368055556</v>
      </c>
      <c r="U3809">
        <f t="shared" si="358"/>
        <v>30</v>
      </c>
      <c r="V3809">
        <f t="shared" si="359"/>
        <v>2015</v>
      </c>
    </row>
    <row r="3810" spans="1:22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354"/>
        <v>0</v>
      </c>
      <c r="P3810">
        <f t="shared" si="355"/>
        <v>0</v>
      </c>
      <c r="Q3810" t="s">
        <v>8321</v>
      </c>
      <c r="R3810" t="s">
        <v>8343</v>
      </c>
      <c r="S3810" s="14">
        <f t="shared" si="356"/>
        <v>41594.207060185188</v>
      </c>
      <c r="T3810" s="14">
        <f t="shared" si="357"/>
        <v>41624.207060185188</v>
      </c>
      <c r="U3810">
        <f t="shared" si="358"/>
        <v>30</v>
      </c>
      <c r="V3810">
        <f t="shared" si="359"/>
        <v>2013</v>
      </c>
    </row>
    <row r="3811" spans="1:22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354"/>
        <v>0</v>
      </c>
      <c r="P3811">
        <f t="shared" si="355"/>
        <v>0</v>
      </c>
      <c r="Q3811" t="s">
        <v>8321</v>
      </c>
      <c r="R3811" t="s">
        <v>8343</v>
      </c>
      <c r="S3811" s="14">
        <f t="shared" si="356"/>
        <v>41289.999641203707</v>
      </c>
      <c r="T3811" s="14">
        <f t="shared" si="357"/>
        <v>41329.999641203707</v>
      </c>
      <c r="U3811">
        <f t="shared" si="358"/>
        <v>40</v>
      </c>
      <c r="V3811">
        <f t="shared" si="359"/>
        <v>2013</v>
      </c>
    </row>
    <row r="3812" spans="1:22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354"/>
        <v>0</v>
      </c>
      <c r="P3812">
        <f t="shared" si="355"/>
        <v>0</v>
      </c>
      <c r="Q3812" t="s">
        <v>8312</v>
      </c>
      <c r="R3812" t="s">
        <v>8344</v>
      </c>
      <c r="S3812" s="14">
        <f t="shared" si="356"/>
        <v>42248.723738425921</v>
      </c>
      <c r="T3812" s="14">
        <f t="shared" si="357"/>
        <v>42268.723738425921</v>
      </c>
      <c r="U3812">
        <f t="shared" si="358"/>
        <v>20</v>
      </c>
      <c r="V3812">
        <f t="shared" si="359"/>
        <v>2015</v>
      </c>
    </row>
    <row r="3813" spans="1:22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354"/>
        <v>0</v>
      </c>
      <c r="P3813">
        <f t="shared" si="355"/>
        <v>0</v>
      </c>
      <c r="Q3813" t="s">
        <v>8312</v>
      </c>
      <c r="R3813" t="s">
        <v>8329</v>
      </c>
      <c r="S3813" s="14">
        <f t="shared" si="356"/>
        <v>41026.958969907406</v>
      </c>
      <c r="T3813" s="14">
        <f t="shared" si="357"/>
        <v>41056.958969907406</v>
      </c>
      <c r="U3813">
        <f t="shared" si="358"/>
        <v>30</v>
      </c>
      <c r="V3813">
        <f t="shared" si="359"/>
        <v>2012</v>
      </c>
    </row>
    <row r="3814" spans="1:22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354"/>
        <v>0</v>
      </c>
      <c r="P3814">
        <f t="shared" si="355"/>
        <v>0</v>
      </c>
      <c r="Q3814" t="s">
        <v>8312</v>
      </c>
      <c r="R3814" t="s">
        <v>8329</v>
      </c>
      <c r="S3814" s="14">
        <f t="shared" si="356"/>
        <v>41211.688750000001</v>
      </c>
      <c r="T3814" s="14">
        <f t="shared" si="357"/>
        <v>41241.730416666665</v>
      </c>
      <c r="U3814">
        <f t="shared" si="358"/>
        <v>31</v>
      </c>
      <c r="V3814">
        <f t="shared" si="359"/>
        <v>2012</v>
      </c>
    </row>
    <row r="3815" spans="1:22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354"/>
        <v>0</v>
      </c>
      <c r="P3815">
        <f t="shared" si="355"/>
        <v>0</v>
      </c>
      <c r="Q3815" t="s">
        <v>8312</v>
      </c>
      <c r="R3815" t="s">
        <v>8344</v>
      </c>
      <c r="S3815" s="14">
        <f t="shared" si="356"/>
        <v>40291.81150462963</v>
      </c>
      <c r="T3815" s="14">
        <f t="shared" si="357"/>
        <v>40337.799305555556</v>
      </c>
      <c r="U3815">
        <f t="shared" si="358"/>
        <v>46</v>
      </c>
      <c r="V3815">
        <f t="shared" si="359"/>
        <v>2010</v>
      </c>
    </row>
    <row r="3816" spans="1:22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354"/>
        <v>0</v>
      </c>
      <c r="P3816">
        <f t="shared" si="355"/>
        <v>0</v>
      </c>
      <c r="Q3816" t="s">
        <v>8312</v>
      </c>
      <c r="R3816" t="s">
        <v>8344</v>
      </c>
      <c r="S3816" s="14">
        <f t="shared" si="356"/>
        <v>41681.189699074072</v>
      </c>
      <c r="T3816" s="14">
        <f t="shared" si="357"/>
        <v>41711.148032407407</v>
      </c>
      <c r="U3816">
        <f t="shared" si="358"/>
        <v>30</v>
      </c>
      <c r="V3816">
        <f t="shared" si="359"/>
        <v>2014</v>
      </c>
    </row>
    <row r="3817" spans="1:22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354"/>
        <v>0</v>
      </c>
      <c r="P3817">
        <f t="shared" si="355"/>
        <v>0</v>
      </c>
      <c r="Q3817" t="s">
        <v>8312</v>
      </c>
      <c r="R3817" t="s">
        <v>8344</v>
      </c>
      <c r="S3817" s="14">
        <f t="shared" si="356"/>
        <v>40767.192395833335</v>
      </c>
      <c r="T3817" s="14">
        <f t="shared" si="357"/>
        <v>40797.192395833335</v>
      </c>
      <c r="U3817">
        <f t="shared" si="358"/>
        <v>30</v>
      </c>
      <c r="V3817">
        <f t="shared" si="359"/>
        <v>2011</v>
      </c>
    </row>
    <row r="3818" spans="1:22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354"/>
        <v>0</v>
      </c>
      <c r="P3818">
        <f t="shared" si="355"/>
        <v>0</v>
      </c>
      <c r="Q3818" t="s">
        <v>8312</v>
      </c>
      <c r="R3818" t="s">
        <v>8344</v>
      </c>
      <c r="S3818" s="14">
        <f t="shared" si="356"/>
        <v>40340.801562499997</v>
      </c>
      <c r="T3818" s="14">
        <f t="shared" si="357"/>
        <v>40386.207638888889</v>
      </c>
      <c r="U3818">
        <f t="shared" si="358"/>
        <v>46</v>
      </c>
      <c r="V3818">
        <f t="shared" si="359"/>
        <v>2010</v>
      </c>
    </row>
    <row r="3819" spans="1:22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354"/>
        <v>0</v>
      </c>
      <c r="P3819">
        <f t="shared" si="355"/>
        <v>0</v>
      </c>
      <c r="Q3819" t="s">
        <v>8312</v>
      </c>
      <c r="R3819" t="s">
        <v>8344</v>
      </c>
      <c r="S3819" s="14">
        <f t="shared" si="356"/>
        <v>41642.005150462966</v>
      </c>
      <c r="T3819" s="14">
        <f t="shared" si="357"/>
        <v>41663.005150462966</v>
      </c>
      <c r="U3819">
        <f t="shared" si="358"/>
        <v>21</v>
      </c>
      <c r="V3819">
        <f t="shared" si="359"/>
        <v>2014</v>
      </c>
    </row>
    <row r="3820" spans="1:22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354"/>
        <v>0</v>
      </c>
      <c r="P3820">
        <f t="shared" si="355"/>
        <v>0</v>
      </c>
      <c r="Q3820" t="s">
        <v>8312</v>
      </c>
      <c r="R3820" t="s">
        <v>8344</v>
      </c>
      <c r="S3820" s="14">
        <f t="shared" si="356"/>
        <v>41116.763275462967</v>
      </c>
      <c r="T3820" s="14">
        <f t="shared" si="357"/>
        <v>41146.763275462967</v>
      </c>
      <c r="U3820">
        <f t="shared" si="358"/>
        <v>30</v>
      </c>
      <c r="V3820">
        <f t="shared" si="359"/>
        <v>2012</v>
      </c>
    </row>
    <row r="3821" spans="1:22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354"/>
        <v>0</v>
      </c>
      <c r="P3821">
        <f t="shared" si="355"/>
        <v>0</v>
      </c>
      <c r="Q3821" t="s">
        <v>8312</v>
      </c>
      <c r="R3821" t="s">
        <v>8344</v>
      </c>
      <c r="S3821" s="14">
        <f t="shared" si="356"/>
        <v>40434.853402777779</v>
      </c>
      <c r="T3821" s="14">
        <f t="shared" si="357"/>
        <v>40473.208333333336</v>
      </c>
      <c r="U3821">
        <f t="shared" si="358"/>
        <v>39</v>
      </c>
      <c r="V3821">
        <f t="shared" si="359"/>
        <v>2010</v>
      </c>
    </row>
    <row r="3822" spans="1:22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354"/>
        <v>0</v>
      </c>
      <c r="P3822">
        <f t="shared" si="355"/>
        <v>0</v>
      </c>
      <c r="Q3822" t="s">
        <v>8312</v>
      </c>
      <c r="R3822" t="s">
        <v>8344</v>
      </c>
      <c r="S3822" s="14">
        <f t="shared" si="356"/>
        <v>41562.67155092593</v>
      </c>
      <c r="T3822" s="14">
        <f t="shared" si="357"/>
        <v>41592.713217592594</v>
      </c>
      <c r="U3822">
        <f t="shared" si="358"/>
        <v>31</v>
      </c>
      <c r="V3822">
        <f t="shared" si="359"/>
        <v>2013</v>
      </c>
    </row>
    <row r="3823" spans="1:22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354"/>
        <v>0</v>
      </c>
      <c r="P3823">
        <f t="shared" si="355"/>
        <v>0</v>
      </c>
      <c r="Q3823" t="s">
        <v>8312</v>
      </c>
      <c r="R3823" t="s">
        <v>8344</v>
      </c>
      <c r="S3823" s="14">
        <f t="shared" si="356"/>
        <v>40338.02002314815</v>
      </c>
      <c r="T3823" s="14">
        <f t="shared" si="357"/>
        <v>40367.944444444445</v>
      </c>
      <c r="U3823">
        <f t="shared" si="358"/>
        <v>30</v>
      </c>
      <c r="V3823">
        <f t="shared" si="359"/>
        <v>2010</v>
      </c>
    </row>
    <row r="3824" spans="1:22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354"/>
        <v>0</v>
      </c>
      <c r="P3824">
        <f t="shared" si="355"/>
        <v>0</v>
      </c>
      <c r="Q3824" t="s">
        <v>8312</v>
      </c>
      <c r="R3824" t="s">
        <v>8344</v>
      </c>
      <c r="S3824" s="14">
        <f t="shared" si="356"/>
        <v>41013.822858796295</v>
      </c>
      <c r="T3824" s="14">
        <f t="shared" si="357"/>
        <v>41043.822858796295</v>
      </c>
      <c r="U3824">
        <f t="shared" si="358"/>
        <v>30</v>
      </c>
      <c r="V3824">
        <f t="shared" si="359"/>
        <v>2012</v>
      </c>
    </row>
    <row r="3825" spans="1:22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354"/>
        <v>0</v>
      </c>
      <c r="P3825">
        <f t="shared" si="355"/>
        <v>0</v>
      </c>
      <c r="Q3825" t="s">
        <v>8312</v>
      </c>
      <c r="R3825" t="s">
        <v>8344</v>
      </c>
      <c r="S3825" s="14">
        <f t="shared" si="356"/>
        <v>40978.238067129627</v>
      </c>
      <c r="T3825" s="14">
        <f t="shared" si="357"/>
        <v>41008.196400462963</v>
      </c>
      <c r="U3825">
        <f t="shared" si="358"/>
        <v>30</v>
      </c>
      <c r="V3825">
        <f t="shared" si="359"/>
        <v>2012</v>
      </c>
    </row>
    <row r="3826" spans="1:22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354"/>
        <v>0</v>
      </c>
      <c r="P3826">
        <f t="shared" si="355"/>
        <v>0</v>
      </c>
      <c r="Q3826" t="s">
        <v>8312</v>
      </c>
      <c r="R3826" t="s">
        <v>8344</v>
      </c>
      <c r="S3826" s="14">
        <f t="shared" si="356"/>
        <v>40883.024178240739</v>
      </c>
      <c r="T3826" s="14">
        <f t="shared" si="357"/>
        <v>40926.833333333336</v>
      </c>
      <c r="U3826">
        <f t="shared" si="358"/>
        <v>44</v>
      </c>
      <c r="V3826">
        <f t="shared" si="359"/>
        <v>2011</v>
      </c>
    </row>
    <row r="3827" spans="1:22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354"/>
        <v>0</v>
      </c>
      <c r="P3827">
        <f t="shared" si="355"/>
        <v>0</v>
      </c>
      <c r="Q3827" t="s">
        <v>8308</v>
      </c>
      <c r="R3827" t="s">
        <v>8314</v>
      </c>
      <c r="S3827" s="14">
        <f t="shared" si="356"/>
        <v>42491.781319444446</v>
      </c>
      <c r="T3827" s="14">
        <f t="shared" si="357"/>
        <v>42551.781319444446</v>
      </c>
      <c r="U3827">
        <f t="shared" si="358"/>
        <v>60</v>
      </c>
      <c r="V3827">
        <f t="shared" si="359"/>
        <v>2016</v>
      </c>
    </row>
    <row r="3828" spans="1:22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354"/>
        <v>0</v>
      </c>
      <c r="P3828">
        <f t="shared" si="355"/>
        <v>0</v>
      </c>
      <c r="Q3828" t="s">
        <v>8308</v>
      </c>
      <c r="R3828" t="s">
        <v>8314</v>
      </c>
      <c r="S3828" s="14">
        <f t="shared" si="356"/>
        <v>42614.356770833328</v>
      </c>
      <c r="T3828" s="14">
        <f t="shared" si="357"/>
        <v>42644.356770833328</v>
      </c>
      <c r="U3828">
        <f t="shared" si="358"/>
        <v>30</v>
      </c>
      <c r="V3828">
        <f t="shared" si="359"/>
        <v>2016</v>
      </c>
    </row>
    <row r="3829" spans="1:22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354"/>
        <v>0</v>
      </c>
      <c r="P3829">
        <f t="shared" si="355"/>
        <v>0</v>
      </c>
      <c r="Q3829" t="s">
        <v>8339</v>
      </c>
      <c r="R3829" t="s">
        <v>8340</v>
      </c>
      <c r="S3829" s="14">
        <f t="shared" si="356"/>
        <v>41831.060092592597</v>
      </c>
      <c r="T3829" s="14">
        <f t="shared" si="357"/>
        <v>41851.060092592597</v>
      </c>
      <c r="U3829">
        <f t="shared" si="358"/>
        <v>20</v>
      </c>
      <c r="V3829">
        <f t="shared" si="359"/>
        <v>2014</v>
      </c>
    </row>
    <row r="3830" spans="1:22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354"/>
        <v>0</v>
      </c>
      <c r="P3830">
        <f t="shared" si="355"/>
        <v>0</v>
      </c>
      <c r="Q3830" t="s">
        <v>8339</v>
      </c>
      <c r="R3830" t="s">
        <v>8340</v>
      </c>
      <c r="S3830" s="14">
        <f t="shared" si="356"/>
        <v>42319.851388888885</v>
      </c>
      <c r="T3830" s="14">
        <f t="shared" si="357"/>
        <v>42364.851388888885</v>
      </c>
      <c r="U3830">
        <f t="shared" si="358"/>
        <v>45</v>
      </c>
      <c r="V3830">
        <f t="shared" si="359"/>
        <v>2015</v>
      </c>
    </row>
    <row r="3831" spans="1:22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354"/>
        <v>0</v>
      </c>
      <c r="P3831">
        <f t="shared" si="355"/>
        <v>0</v>
      </c>
      <c r="Q3831" t="s">
        <v>8339</v>
      </c>
      <c r="R3831" t="s">
        <v>8340</v>
      </c>
      <c r="S3831" s="14">
        <f t="shared" si="356"/>
        <v>42382.431076388893</v>
      </c>
      <c r="T3831" s="14">
        <f t="shared" si="357"/>
        <v>42412.431076388893</v>
      </c>
      <c r="U3831">
        <f t="shared" si="358"/>
        <v>30</v>
      </c>
      <c r="V3831">
        <f t="shared" si="359"/>
        <v>2016</v>
      </c>
    </row>
    <row r="3832" spans="1:22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354"/>
        <v>0</v>
      </c>
      <c r="P3832">
        <f t="shared" si="355"/>
        <v>0</v>
      </c>
      <c r="Q3832" t="s">
        <v>8339</v>
      </c>
      <c r="R3832" t="s">
        <v>8340</v>
      </c>
      <c r="S3832" s="14">
        <f t="shared" si="356"/>
        <v>42231.7971875</v>
      </c>
      <c r="T3832" s="14">
        <f t="shared" si="357"/>
        <v>42261.7971875</v>
      </c>
      <c r="U3832">
        <f t="shared" si="358"/>
        <v>30</v>
      </c>
      <c r="V3832">
        <f t="shared" si="359"/>
        <v>2015</v>
      </c>
    </row>
    <row r="3833" spans="1:22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354"/>
        <v>0</v>
      </c>
      <c r="P3833">
        <f t="shared" si="355"/>
        <v>0</v>
      </c>
      <c r="Q3833" t="s">
        <v>8339</v>
      </c>
      <c r="R3833" t="s">
        <v>8340</v>
      </c>
      <c r="S3833" s="14">
        <f t="shared" si="356"/>
        <v>41850.014178240745</v>
      </c>
      <c r="T3833" s="14">
        <f t="shared" si="357"/>
        <v>41878.014178240745</v>
      </c>
      <c r="U3833">
        <f t="shared" si="358"/>
        <v>28</v>
      </c>
      <c r="V3833">
        <f t="shared" si="359"/>
        <v>2014</v>
      </c>
    </row>
    <row r="3834" spans="1:22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354"/>
        <v>0</v>
      </c>
      <c r="P3834">
        <f t="shared" si="355"/>
        <v>0</v>
      </c>
      <c r="Q3834" t="s">
        <v>8339</v>
      </c>
      <c r="R3834" t="s">
        <v>8340</v>
      </c>
      <c r="S3834" s="14">
        <f t="shared" si="356"/>
        <v>42483.797395833331</v>
      </c>
      <c r="T3834" s="14">
        <f t="shared" si="357"/>
        <v>42527.839583333334</v>
      </c>
      <c r="U3834">
        <f t="shared" si="358"/>
        <v>45</v>
      </c>
      <c r="V3834">
        <f t="shared" si="359"/>
        <v>2016</v>
      </c>
    </row>
    <row r="3835" spans="1:22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354"/>
        <v>0</v>
      </c>
      <c r="P3835">
        <f t="shared" si="355"/>
        <v>0</v>
      </c>
      <c r="Q3835" t="s">
        <v>8339</v>
      </c>
      <c r="R3835" t="s">
        <v>8340</v>
      </c>
      <c r="S3835" s="14">
        <f t="shared" si="356"/>
        <v>41831.851840277777</v>
      </c>
      <c r="T3835" s="14">
        <f t="shared" si="357"/>
        <v>41861.916666666664</v>
      </c>
      <c r="U3835">
        <f t="shared" si="358"/>
        <v>31</v>
      </c>
      <c r="V3835">
        <f t="shared" si="359"/>
        <v>2014</v>
      </c>
    </row>
    <row r="3836" spans="1:22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354"/>
        <v>0</v>
      </c>
      <c r="P3836">
        <f t="shared" si="355"/>
        <v>0</v>
      </c>
      <c r="Q3836" t="s">
        <v>8339</v>
      </c>
      <c r="R3836" t="s">
        <v>8340</v>
      </c>
      <c r="S3836" s="14">
        <f t="shared" si="356"/>
        <v>42406.992418981477</v>
      </c>
      <c r="T3836" s="14">
        <f t="shared" si="357"/>
        <v>42436.992418981477</v>
      </c>
      <c r="U3836">
        <f t="shared" si="358"/>
        <v>30</v>
      </c>
      <c r="V3836">
        <f t="shared" si="359"/>
        <v>2016</v>
      </c>
    </row>
    <row r="3837" spans="1:22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354"/>
        <v>0</v>
      </c>
      <c r="P3837">
        <f t="shared" si="355"/>
        <v>0</v>
      </c>
      <c r="Q3837" t="s">
        <v>8339</v>
      </c>
      <c r="R3837" t="s">
        <v>8340</v>
      </c>
      <c r="S3837" s="14">
        <f t="shared" si="356"/>
        <v>42058.719641203701</v>
      </c>
      <c r="T3837" s="14">
        <f t="shared" si="357"/>
        <v>42118.677974537044</v>
      </c>
      <c r="U3837">
        <f t="shared" si="358"/>
        <v>60</v>
      </c>
      <c r="V3837">
        <f t="shared" si="359"/>
        <v>2015</v>
      </c>
    </row>
    <row r="3838" spans="1:22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354"/>
        <v>0</v>
      </c>
      <c r="P3838">
        <f t="shared" si="355"/>
        <v>0</v>
      </c>
      <c r="Q3838" t="s">
        <v>8339</v>
      </c>
      <c r="R3838" t="s">
        <v>8340</v>
      </c>
      <c r="S3838" s="14">
        <f t="shared" si="356"/>
        <v>42678.871331018512</v>
      </c>
      <c r="T3838" s="14">
        <f t="shared" si="357"/>
        <v>42708.912997685184</v>
      </c>
      <c r="U3838">
        <f t="shared" si="358"/>
        <v>31</v>
      </c>
      <c r="V3838">
        <f t="shared" si="359"/>
        <v>2016</v>
      </c>
    </row>
    <row r="3839" spans="1:22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354"/>
        <v>0</v>
      </c>
      <c r="P3839">
        <f t="shared" si="355"/>
        <v>0</v>
      </c>
      <c r="Q3839" t="s">
        <v>8339</v>
      </c>
      <c r="R3839" t="s">
        <v>8340</v>
      </c>
      <c r="S3839" s="14">
        <f t="shared" si="356"/>
        <v>42047.900960648149</v>
      </c>
      <c r="T3839" s="14">
        <f t="shared" si="357"/>
        <v>42089</v>
      </c>
      <c r="U3839">
        <f t="shared" si="358"/>
        <v>42</v>
      </c>
      <c r="V3839">
        <f t="shared" si="359"/>
        <v>2015</v>
      </c>
    </row>
    <row r="3840" spans="1:22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354"/>
        <v>0</v>
      </c>
      <c r="P3840">
        <f t="shared" si="355"/>
        <v>0</v>
      </c>
      <c r="Q3840" t="s">
        <v>8339</v>
      </c>
      <c r="R3840" t="s">
        <v>8340</v>
      </c>
      <c r="S3840" s="14">
        <f t="shared" si="356"/>
        <v>42046.79</v>
      </c>
      <c r="T3840" s="14">
        <f t="shared" si="357"/>
        <v>42076.748333333337</v>
      </c>
      <c r="U3840">
        <f t="shared" si="358"/>
        <v>30</v>
      </c>
      <c r="V3840">
        <f t="shared" si="359"/>
        <v>2015</v>
      </c>
    </row>
    <row r="3841" spans="1:22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354"/>
        <v>0</v>
      </c>
      <c r="P3841">
        <f t="shared" si="355"/>
        <v>0</v>
      </c>
      <c r="Q3841" t="s">
        <v>8339</v>
      </c>
      <c r="R3841" t="s">
        <v>8340</v>
      </c>
      <c r="S3841" s="14">
        <f t="shared" si="356"/>
        <v>42432.276712962965</v>
      </c>
      <c r="T3841" s="14">
        <f t="shared" si="357"/>
        <v>42492.041666666672</v>
      </c>
      <c r="U3841">
        <f t="shared" si="358"/>
        <v>60</v>
      </c>
      <c r="V3841">
        <f t="shared" si="359"/>
        <v>2016</v>
      </c>
    </row>
    <row r="3842" spans="1:22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60">ROUND(E3842/D3842*100,0)</f>
        <v>0</v>
      </c>
      <c r="P3842">
        <f t="shared" si="355"/>
        <v>0</v>
      </c>
      <c r="Q3842" t="s">
        <v>8339</v>
      </c>
      <c r="R3842" t="s">
        <v>8340</v>
      </c>
      <c r="S3842" s="14">
        <f t="shared" si="356"/>
        <v>42583.030810185184</v>
      </c>
      <c r="T3842" s="14">
        <f t="shared" si="357"/>
        <v>42613.030810185184</v>
      </c>
      <c r="U3842">
        <f t="shared" si="358"/>
        <v>30</v>
      </c>
      <c r="V3842">
        <f t="shared" si="359"/>
        <v>2016</v>
      </c>
    </row>
    <row r="3843" spans="1:22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60"/>
        <v>0</v>
      </c>
      <c r="P3843">
        <f t="shared" ref="P3843:P3906" si="361">IFERROR(ROUND(E3843/L3843,2),0)</f>
        <v>0</v>
      </c>
      <c r="Q3843" t="s">
        <v>8310</v>
      </c>
      <c r="R3843" t="s">
        <v>8346</v>
      </c>
      <c r="S3843" s="14">
        <f t="shared" ref="S3843:S3906" si="362">+(((J3843/60)/60)/24)+DATE(1970,1,1)</f>
        <v>42295.753391203703</v>
      </c>
      <c r="T3843" s="14">
        <f t="shared" ref="T3843:T3906" si="363">+(((I3843/60)/60)/24)+DATE(1970,1,1)</f>
        <v>42325.795057870375</v>
      </c>
      <c r="U3843">
        <f t="shared" ref="U3843:U3906" si="364">CEILING(T3843-S3843,1)</f>
        <v>31</v>
      </c>
      <c r="V3843">
        <f t="shared" ref="V3843:V3906" si="365">YEAR(S3843)</f>
        <v>2015</v>
      </c>
    </row>
    <row r="3844" spans="1:22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60"/>
        <v>0</v>
      </c>
      <c r="P3844">
        <f t="shared" si="361"/>
        <v>0</v>
      </c>
      <c r="Q3844" t="s">
        <v>8310</v>
      </c>
      <c r="R3844" t="s">
        <v>8346</v>
      </c>
      <c r="S3844" s="14">
        <f t="shared" si="362"/>
        <v>41829.912083333329</v>
      </c>
      <c r="T3844" s="14">
        <f t="shared" si="363"/>
        <v>41859.912083333329</v>
      </c>
      <c r="U3844">
        <f t="shared" si="364"/>
        <v>30</v>
      </c>
      <c r="V3844">
        <f t="shared" si="365"/>
        <v>2014</v>
      </c>
    </row>
    <row r="3845" spans="1:22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60"/>
        <v>0</v>
      </c>
      <c r="P3845">
        <f t="shared" si="361"/>
        <v>0</v>
      </c>
      <c r="Q3845" t="s">
        <v>8310</v>
      </c>
      <c r="R3845" t="s">
        <v>8346</v>
      </c>
      <c r="S3845" s="14">
        <f t="shared" si="362"/>
        <v>41775.713969907411</v>
      </c>
      <c r="T3845" s="14">
        <f t="shared" si="363"/>
        <v>41805.713969907411</v>
      </c>
      <c r="U3845">
        <f t="shared" si="364"/>
        <v>30</v>
      </c>
      <c r="V3845">
        <f t="shared" si="365"/>
        <v>2014</v>
      </c>
    </row>
    <row r="3846" spans="1:22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60"/>
        <v>0</v>
      </c>
      <c r="P3846">
        <f t="shared" si="361"/>
        <v>0</v>
      </c>
      <c r="Q3846" t="s">
        <v>8310</v>
      </c>
      <c r="R3846" t="s">
        <v>8346</v>
      </c>
      <c r="S3846" s="14">
        <f t="shared" si="362"/>
        <v>41813.861388888887</v>
      </c>
      <c r="T3846" s="14">
        <f t="shared" si="363"/>
        <v>41843.861388888887</v>
      </c>
      <c r="U3846">
        <f t="shared" si="364"/>
        <v>30</v>
      </c>
      <c r="V3846">
        <f t="shared" si="365"/>
        <v>2014</v>
      </c>
    </row>
    <row r="3847" spans="1:22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60"/>
        <v>0</v>
      </c>
      <c r="P3847">
        <f t="shared" si="361"/>
        <v>0</v>
      </c>
      <c r="Q3847" t="s">
        <v>8310</v>
      </c>
      <c r="R3847" t="s">
        <v>8346</v>
      </c>
      <c r="S3847" s="14">
        <f t="shared" si="362"/>
        <v>40799.872685185182</v>
      </c>
      <c r="T3847" s="14">
        <f t="shared" si="363"/>
        <v>40844.872685185182</v>
      </c>
      <c r="U3847">
        <f t="shared" si="364"/>
        <v>45</v>
      </c>
      <c r="V3847">
        <f t="shared" si="365"/>
        <v>2011</v>
      </c>
    </row>
    <row r="3848" spans="1:22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60"/>
        <v>0</v>
      </c>
      <c r="P3848">
        <f t="shared" si="361"/>
        <v>0</v>
      </c>
      <c r="Q3848" t="s">
        <v>8310</v>
      </c>
      <c r="R3848" t="s">
        <v>8346</v>
      </c>
      <c r="S3848" s="14">
        <f t="shared" si="362"/>
        <v>41410.703993055555</v>
      </c>
      <c r="T3848" s="14">
        <f t="shared" si="363"/>
        <v>41424.703993055555</v>
      </c>
      <c r="U3848">
        <f t="shared" si="364"/>
        <v>14</v>
      </c>
      <c r="V3848">
        <f t="shared" si="365"/>
        <v>2013</v>
      </c>
    </row>
    <row r="3849" spans="1:22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60"/>
        <v>0</v>
      </c>
      <c r="P3849">
        <f t="shared" si="361"/>
        <v>0</v>
      </c>
      <c r="Q3849" t="s">
        <v>8310</v>
      </c>
      <c r="R3849" t="s">
        <v>8342</v>
      </c>
      <c r="S3849" s="14">
        <f t="shared" si="362"/>
        <v>42212.624189814815</v>
      </c>
      <c r="T3849" s="14">
        <f t="shared" si="363"/>
        <v>42272.624189814815</v>
      </c>
      <c r="U3849">
        <f t="shared" si="364"/>
        <v>60</v>
      </c>
      <c r="V3849">
        <f t="shared" si="365"/>
        <v>2015</v>
      </c>
    </row>
    <row r="3850" spans="1:22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60"/>
        <v>0</v>
      </c>
      <c r="P3850">
        <f t="shared" si="361"/>
        <v>0</v>
      </c>
      <c r="Q3850" t="s">
        <v>8310</v>
      </c>
      <c r="R3850" t="s">
        <v>8342</v>
      </c>
      <c r="S3850" s="14">
        <f t="shared" si="362"/>
        <v>42332.908194444448</v>
      </c>
      <c r="T3850" s="14">
        <f t="shared" si="363"/>
        <v>42362.908194444448</v>
      </c>
      <c r="U3850">
        <f t="shared" si="364"/>
        <v>30</v>
      </c>
      <c r="V3850">
        <f t="shared" si="365"/>
        <v>2015</v>
      </c>
    </row>
    <row r="3851" spans="1:22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60"/>
        <v>0</v>
      </c>
      <c r="P3851">
        <f t="shared" si="361"/>
        <v>0</v>
      </c>
      <c r="Q3851" t="s">
        <v>8310</v>
      </c>
      <c r="R3851" t="s">
        <v>8342</v>
      </c>
      <c r="S3851" s="14">
        <f t="shared" si="362"/>
        <v>42192.462048611109</v>
      </c>
      <c r="T3851" s="14">
        <f t="shared" si="363"/>
        <v>42222.462048611109</v>
      </c>
      <c r="U3851">
        <f t="shared" si="364"/>
        <v>30</v>
      </c>
      <c r="V3851">
        <f t="shared" si="365"/>
        <v>2015</v>
      </c>
    </row>
    <row r="3852" spans="1:22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60"/>
        <v>0</v>
      </c>
      <c r="P3852">
        <f t="shared" si="361"/>
        <v>0</v>
      </c>
      <c r="Q3852" t="s">
        <v>8310</v>
      </c>
      <c r="R3852" t="s">
        <v>8342</v>
      </c>
      <c r="S3852" s="14">
        <f t="shared" si="362"/>
        <v>42164.699652777781</v>
      </c>
      <c r="T3852" s="14">
        <f t="shared" si="363"/>
        <v>42194.699652777781</v>
      </c>
      <c r="U3852">
        <f t="shared" si="364"/>
        <v>30</v>
      </c>
      <c r="V3852">
        <f t="shared" si="365"/>
        <v>2015</v>
      </c>
    </row>
    <row r="3853" spans="1:22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60"/>
        <v>0</v>
      </c>
      <c r="P3853">
        <f t="shared" si="361"/>
        <v>0</v>
      </c>
      <c r="Q3853" t="s">
        <v>8310</v>
      </c>
      <c r="R3853" t="s">
        <v>8342</v>
      </c>
      <c r="S3853" s="14">
        <f t="shared" si="362"/>
        <v>42022.006099537044</v>
      </c>
      <c r="T3853" s="14">
        <f t="shared" si="363"/>
        <v>42052.006099537044</v>
      </c>
      <c r="U3853">
        <f t="shared" si="364"/>
        <v>30</v>
      </c>
      <c r="V3853">
        <f t="shared" si="365"/>
        <v>2015</v>
      </c>
    </row>
    <row r="3854" spans="1:22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60"/>
        <v>0</v>
      </c>
      <c r="P3854">
        <f t="shared" si="361"/>
        <v>0</v>
      </c>
      <c r="Q3854" t="s">
        <v>8326</v>
      </c>
      <c r="R3854" t="s">
        <v>8354</v>
      </c>
      <c r="S3854" s="14">
        <f t="shared" si="362"/>
        <v>42093.181944444441</v>
      </c>
      <c r="T3854" s="14">
        <f t="shared" si="363"/>
        <v>42123.181944444441</v>
      </c>
      <c r="U3854">
        <f t="shared" si="364"/>
        <v>30</v>
      </c>
      <c r="V3854">
        <f t="shared" si="365"/>
        <v>2015</v>
      </c>
    </row>
    <row r="3855" spans="1:22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60"/>
        <v>0</v>
      </c>
      <c r="P3855">
        <f t="shared" si="361"/>
        <v>0</v>
      </c>
      <c r="Q3855" t="s">
        <v>8326</v>
      </c>
      <c r="R3855" t="s">
        <v>8354</v>
      </c>
      <c r="S3855" s="14">
        <f t="shared" si="362"/>
        <v>41871.972025462965</v>
      </c>
      <c r="T3855" s="14">
        <f t="shared" si="363"/>
        <v>41931.972025462965</v>
      </c>
      <c r="U3855">
        <f t="shared" si="364"/>
        <v>60</v>
      </c>
      <c r="V3855">
        <f t="shared" si="365"/>
        <v>2014</v>
      </c>
    </row>
    <row r="3856" spans="1:22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60"/>
        <v>0</v>
      </c>
      <c r="P3856">
        <f t="shared" si="361"/>
        <v>0</v>
      </c>
      <c r="Q3856" t="s">
        <v>8326</v>
      </c>
      <c r="R3856" t="s">
        <v>8354</v>
      </c>
      <c r="S3856" s="14">
        <f t="shared" si="362"/>
        <v>42224.102581018517</v>
      </c>
      <c r="T3856" s="14">
        <f t="shared" si="363"/>
        <v>42254.102581018517</v>
      </c>
      <c r="U3856">
        <f t="shared" si="364"/>
        <v>30</v>
      </c>
      <c r="V3856">
        <f t="shared" si="365"/>
        <v>2015</v>
      </c>
    </row>
    <row r="3857" spans="1:22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60"/>
        <v>0</v>
      </c>
      <c r="P3857">
        <f t="shared" si="361"/>
        <v>0</v>
      </c>
      <c r="Q3857" t="s">
        <v>8326</v>
      </c>
      <c r="R3857" t="s">
        <v>8354</v>
      </c>
      <c r="S3857" s="14">
        <f t="shared" si="362"/>
        <v>42029.07131944444</v>
      </c>
      <c r="T3857" s="14">
        <f t="shared" si="363"/>
        <v>42059.07131944444</v>
      </c>
      <c r="U3857">
        <f t="shared" si="364"/>
        <v>30</v>
      </c>
      <c r="V3857">
        <f t="shared" si="365"/>
        <v>2015</v>
      </c>
    </row>
    <row r="3858" spans="1:22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60"/>
        <v>0</v>
      </c>
      <c r="P3858">
        <f t="shared" si="361"/>
        <v>0</v>
      </c>
      <c r="Q3858" t="s">
        <v>8326</v>
      </c>
      <c r="R3858" t="s">
        <v>8354</v>
      </c>
      <c r="S3858" s="14">
        <f t="shared" si="362"/>
        <v>42154.726446759261</v>
      </c>
      <c r="T3858" s="14">
        <f t="shared" si="363"/>
        <v>42185.65625</v>
      </c>
      <c r="U3858">
        <f t="shared" si="364"/>
        <v>31</v>
      </c>
      <c r="V3858">
        <f t="shared" si="365"/>
        <v>2015</v>
      </c>
    </row>
    <row r="3859" spans="1:22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60"/>
        <v>0</v>
      </c>
      <c r="P3859">
        <f t="shared" si="361"/>
        <v>0</v>
      </c>
      <c r="Q3859" t="s">
        <v>8326</v>
      </c>
      <c r="R3859" t="s">
        <v>8354</v>
      </c>
      <c r="S3859" s="14">
        <f t="shared" si="362"/>
        <v>42122.629502314812</v>
      </c>
      <c r="T3859" s="14">
        <f t="shared" si="363"/>
        <v>42143.629502314812</v>
      </c>
      <c r="U3859">
        <f t="shared" si="364"/>
        <v>21</v>
      </c>
      <c r="V3859">
        <f t="shared" si="365"/>
        <v>2015</v>
      </c>
    </row>
    <row r="3860" spans="1:22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60"/>
        <v>0</v>
      </c>
      <c r="P3860">
        <f t="shared" si="361"/>
        <v>0</v>
      </c>
      <c r="Q3860" t="s">
        <v>8326</v>
      </c>
      <c r="R3860" t="s">
        <v>8354</v>
      </c>
      <c r="S3860" s="14">
        <f t="shared" si="362"/>
        <v>41830.723611111112</v>
      </c>
      <c r="T3860" s="14">
        <f t="shared" si="363"/>
        <v>41860.723611111112</v>
      </c>
      <c r="U3860">
        <f t="shared" si="364"/>
        <v>30</v>
      </c>
      <c r="V3860">
        <f t="shared" si="365"/>
        <v>2014</v>
      </c>
    </row>
    <row r="3861" spans="1:22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60"/>
        <v>0</v>
      </c>
      <c r="P3861">
        <f t="shared" si="361"/>
        <v>0</v>
      </c>
      <c r="Q3861" t="s">
        <v>8326</v>
      </c>
      <c r="R3861" t="s">
        <v>8354</v>
      </c>
      <c r="S3861" s="14">
        <f t="shared" si="362"/>
        <v>42509.724328703705</v>
      </c>
      <c r="T3861" s="14">
        <f t="shared" si="363"/>
        <v>42539.724328703705</v>
      </c>
      <c r="U3861">
        <f t="shared" si="364"/>
        <v>30</v>
      </c>
      <c r="V3861">
        <f t="shared" si="365"/>
        <v>2016</v>
      </c>
    </row>
    <row r="3862" spans="1:22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60"/>
        <v>0</v>
      </c>
      <c r="P3862">
        <f t="shared" si="361"/>
        <v>0</v>
      </c>
      <c r="Q3862" t="s">
        <v>8326</v>
      </c>
      <c r="R3862" t="s">
        <v>8354</v>
      </c>
      <c r="S3862" s="14">
        <f t="shared" si="362"/>
        <v>41841.682314814818</v>
      </c>
      <c r="T3862" s="14">
        <f t="shared" si="363"/>
        <v>41871.682314814818</v>
      </c>
      <c r="U3862">
        <f t="shared" si="364"/>
        <v>30</v>
      </c>
      <c r="V3862">
        <f t="shared" si="365"/>
        <v>2014</v>
      </c>
    </row>
    <row r="3863" spans="1:22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60"/>
        <v>0</v>
      </c>
      <c r="P3863">
        <f t="shared" si="361"/>
        <v>0</v>
      </c>
      <c r="Q3863" t="s">
        <v>8326</v>
      </c>
      <c r="R3863" t="s">
        <v>8354</v>
      </c>
      <c r="S3863" s="14">
        <f t="shared" si="362"/>
        <v>41897.660833333335</v>
      </c>
      <c r="T3863" s="14">
        <f t="shared" si="363"/>
        <v>41927.660833333335</v>
      </c>
      <c r="U3863">
        <f t="shared" si="364"/>
        <v>30</v>
      </c>
      <c r="V3863">
        <f t="shared" si="365"/>
        <v>2014</v>
      </c>
    </row>
    <row r="3864" spans="1:22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60"/>
        <v>0</v>
      </c>
      <c r="P3864">
        <f t="shared" si="361"/>
        <v>0</v>
      </c>
      <c r="Q3864" t="s">
        <v>8312</v>
      </c>
      <c r="R3864" t="s">
        <v>8350</v>
      </c>
      <c r="S3864" s="14">
        <f t="shared" si="362"/>
        <v>41827.919166666667</v>
      </c>
      <c r="T3864" s="14">
        <f t="shared" si="363"/>
        <v>41858.291666666664</v>
      </c>
      <c r="U3864">
        <f t="shared" si="364"/>
        <v>31</v>
      </c>
      <c r="V3864">
        <f t="shared" si="365"/>
        <v>2014</v>
      </c>
    </row>
    <row r="3865" spans="1:22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60"/>
        <v>0</v>
      </c>
      <c r="P3865">
        <f t="shared" si="361"/>
        <v>0</v>
      </c>
      <c r="Q3865" t="s">
        <v>8312</v>
      </c>
      <c r="R3865" t="s">
        <v>8350</v>
      </c>
      <c r="S3865" s="14">
        <f t="shared" si="362"/>
        <v>40568.972569444442</v>
      </c>
      <c r="T3865" s="14">
        <f t="shared" si="363"/>
        <v>40598.972569444442</v>
      </c>
      <c r="U3865">
        <f t="shared" si="364"/>
        <v>30</v>
      </c>
      <c r="V3865">
        <f t="shared" si="365"/>
        <v>2011</v>
      </c>
    </row>
    <row r="3866" spans="1:22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60"/>
        <v>0</v>
      </c>
      <c r="P3866">
        <f t="shared" si="361"/>
        <v>0</v>
      </c>
      <c r="Q3866" t="s">
        <v>8312</v>
      </c>
      <c r="R3866" t="s">
        <v>8350</v>
      </c>
      <c r="S3866" s="14">
        <f t="shared" si="362"/>
        <v>42193.941759259258</v>
      </c>
      <c r="T3866" s="14">
        <f t="shared" si="363"/>
        <v>42244.041666666672</v>
      </c>
      <c r="U3866">
        <f t="shared" si="364"/>
        <v>51</v>
      </c>
      <c r="V3866">
        <f t="shared" si="365"/>
        <v>2015</v>
      </c>
    </row>
    <row r="3867" spans="1:22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60"/>
        <v>0</v>
      </c>
      <c r="P3867">
        <f t="shared" si="361"/>
        <v>0</v>
      </c>
      <c r="Q3867" t="s">
        <v>8312</v>
      </c>
      <c r="R3867" t="s">
        <v>8350</v>
      </c>
      <c r="S3867" s="14">
        <f t="shared" si="362"/>
        <v>42007.788680555561</v>
      </c>
      <c r="T3867" s="14">
        <f t="shared" si="363"/>
        <v>42037.788680555561</v>
      </c>
      <c r="U3867">
        <f t="shared" si="364"/>
        <v>30</v>
      </c>
      <c r="V3867">
        <f t="shared" si="365"/>
        <v>2015</v>
      </c>
    </row>
    <row r="3868" spans="1:22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60"/>
        <v>0</v>
      </c>
      <c r="P3868">
        <f t="shared" si="361"/>
        <v>0</v>
      </c>
      <c r="Q3868" t="s">
        <v>8312</v>
      </c>
      <c r="R3868" t="s">
        <v>8350</v>
      </c>
      <c r="S3868" s="14">
        <f t="shared" si="362"/>
        <v>41110.680138888885</v>
      </c>
      <c r="T3868" s="14">
        <f t="shared" si="363"/>
        <v>41118.666666666664</v>
      </c>
      <c r="U3868">
        <f t="shared" si="364"/>
        <v>8</v>
      </c>
      <c r="V3868">
        <f t="shared" si="365"/>
        <v>2012</v>
      </c>
    </row>
    <row r="3869" spans="1:22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60"/>
        <v>0</v>
      </c>
      <c r="P3869">
        <f t="shared" si="361"/>
        <v>0</v>
      </c>
      <c r="Q3869" t="s">
        <v>8312</v>
      </c>
      <c r="R3869" t="s">
        <v>8350</v>
      </c>
      <c r="S3869" s="14">
        <f t="shared" si="362"/>
        <v>41125.283159722225</v>
      </c>
      <c r="T3869" s="14">
        <f t="shared" si="363"/>
        <v>41145.283159722225</v>
      </c>
      <c r="U3869">
        <f t="shared" si="364"/>
        <v>20</v>
      </c>
      <c r="V3869">
        <f t="shared" si="365"/>
        <v>2012</v>
      </c>
    </row>
    <row r="3870" spans="1:22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60"/>
        <v>0</v>
      </c>
      <c r="P3870">
        <f t="shared" si="361"/>
        <v>0</v>
      </c>
      <c r="Q3870" t="s">
        <v>8312</v>
      </c>
      <c r="R3870" t="s">
        <v>8350</v>
      </c>
      <c r="S3870" s="14">
        <f t="shared" si="362"/>
        <v>40883.962581018517</v>
      </c>
      <c r="T3870" s="14">
        <f t="shared" si="363"/>
        <v>40913.962581018517</v>
      </c>
      <c r="U3870">
        <f t="shared" si="364"/>
        <v>30</v>
      </c>
      <c r="V3870">
        <f t="shared" si="365"/>
        <v>2011</v>
      </c>
    </row>
    <row r="3871" spans="1:22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60"/>
        <v>0</v>
      </c>
      <c r="P3871">
        <f t="shared" si="361"/>
        <v>0</v>
      </c>
      <c r="Q3871" t="s">
        <v>8308</v>
      </c>
      <c r="R3871" t="s">
        <v>8314</v>
      </c>
      <c r="S3871" s="14">
        <f t="shared" si="362"/>
        <v>42732.060277777782</v>
      </c>
      <c r="T3871" s="14">
        <f t="shared" si="363"/>
        <v>42762.060277777782</v>
      </c>
      <c r="U3871">
        <f t="shared" si="364"/>
        <v>30</v>
      </c>
      <c r="V3871">
        <f t="shared" si="365"/>
        <v>2016</v>
      </c>
    </row>
    <row r="3872" spans="1:22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60"/>
        <v>0</v>
      </c>
      <c r="P3872">
        <f t="shared" si="361"/>
        <v>0</v>
      </c>
      <c r="Q3872" t="s">
        <v>8308</v>
      </c>
      <c r="R3872" t="s">
        <v>8314</v>
      </c>
      <c r="S3872" s="14">
        <f t="shared" si="362"/>
        <v>41806.106770833336</v>
      </c>
      <c r="T3872" s="14">
        <f t="shared" si="363"/>
        <v>41836.106770833336</v>
      </c>
      <c r="U3872">
        <f t="shared" si="364"/>
        <v>30</v>
      </c>
      <c r="V3872">
        <f t="shared" si="365"/>
        <v>2014</v>
      </c>
    </row>
    <row r="3873" spans="1:22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60"/>
        <v>0</v>
      </c>
      <c r="P3873">
        <f t="shared" si="361"/>
        <v>0</v>
      </c>
      <c r="Q3873" t="s">
        <v>8308</v>
      </c>
      <c r="R3873" t="s">
        <v>8314</v>
      </c>
      <c r="S3873" s="14">
        <f t="shared" si="362"/>
        <v>41836.595520833333</v>
      </c>
      <c r="T3873" s="14">
        <f t="shared" si="363"/>
        <v>41866.595520833333</v>
      </c>
      <c r="U3873">
        <f t="shared" si="364"/>
        <v>30</v>
      </c>
      <c r="V3873">
        <f t="shared" si="365"/>
        <v>2014</v>
      </c>
    </row>
    <row r="3874" spans="1:22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60"/>
        <v>0</v>
      </c>
      <c r="P3874">
        <f t="shared" si="361"/>
        <v>0</v>
      </c>
      <c r="Q3874" t="s">
        <v>8321</v>
      </c>
      <c r="R3874" t="s">
        <v>8356</v>
      </c>
      <c r="S3874" s="14">
        <f t="shared" si="362"/>
        <v>41945.133506944447</v>
      </c>
      <c r="T3874" s="14">
        <f t="shared" si="363"/>
        <v>42005.175173611111</v>
      </c>
      <c r="U3874">
        <f t="shared" si="364"/>
        <v>61</v>
      </c>
      <c r="V3874">
        <f t="shared" si="365"/>
        <v>2014</v>
      </c>
    </row>
    <row r="3875" spans="1:22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60"/>
        <v>0</v>
      </c>
      <c r="P3875">
        <f t="shared" si="361"/>
        <v>0</v>
      </c>
      <c r="Q3875" t="s">
        <v>8321</v>
      </c>
      <c r="R3875" t="s">
        <v>8356</v>
      </c>
      <c r="S3875" s="14">
        <f t="shared" si="362"/>
        <v>42299.926145833335</v>
      </c>
      <c r="T3875" s="14">
        <f t="shared" si="363"/>
        <v>42329.967812499999</v>
      </c>
      <c r="U3875">
        <f t="shared" si="364"/>
        <v>31</v>
      </c>
      <c r="V3875">
        <f t="shared" si="365"/>
        <v>2015</v>
      </c>
    </row>
    <row r="3876" spans="1:22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60"/>
        <v>0</v>
      </c>
      <c r="P3876">
        <f t="shared" si="361"/>
        <v>0</v>
      </c>
      <c r="Q3876" t="s">
        <v>8321</v>
      </c>
      <c r="R3876" t="s">
        <v>8356</v>
      </c>
      <c r="S3876" s="14">
        <f t="shared" si="362"/>
        <v>42093.131469907406</v>
      </c>
      <c r="T3876" s="14">
        <f t="shared" si="363"/>
        <v>42123.131469907406</v>
      </c>
      <c r="U3876">
        <f t="shared" si="364"/>
        <v>30</v>
      </c>
      <c r="V3876">
        <f t="shared" si="365"/>
        <v>2015</v>
      </c>
    </row>
    <row r="3877" spans="1:22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60"/>
        <v>0</v>
      </c>
      <c r="P3877">
        <f t="shared" si="361"/>
        <v>0</v>
      </c>
      <c r="Q3877" t="s">
        <v>8321</v>
      </c>
      <c r="R3877" t="s">
        <v>8356</v>
      </c>
      <c r="S3877" s="14">
        <f t="shared" si="362"/>
        <v>42180.390277777777</v>
      </c>
      <c r="T3877" s="14">
        <f t="shared" si="363"/>
        <v>42240.390277777777</v>
      </c>
      <c r="U3877">
        <f t="shared" si="364"/>
        <v>60</v>
      </c>
      <c r="V3877">
        <f t="shared" si="365"/>
        <v>2015</v>
      </c>
    </row>
    <row r="3878" spans="1:22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60"/>
        <v>0</v>
      </c>
      <c r="P3878">
        <f t="shared" si="361"/>
        <v>0</v>
      </c>
      <c r="Q3878" t="s">
        <v>8321</v>
      </c>
      <c r="R3878" t="s">
        <v>8356</v>
      </c>
      <c r="S3878" s="14">
        <f t="shared" si="362"/>
        <v>42074.060671296291</v>
      </c>
      <c r="T3878" s="14">
        <f t="shared" si="363"/>
        <v>42104.060671296291</v>
      </c>
      <c r="U3878">
        <f t="shared" si="364"/>
        <v>30</v>
      </c>
      <c r="V3878">
        <f t="shared" si="365"/>
        <v>2015</v>
      </c>
    </row>
    <row r="3879" spans="1:22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60"/>
        <v>0</v>
      </c>
      <c r="P3879">
        <f t="shared" si="361"/>
        <v>0</v>
      </c>
      <c r="Q3879" t="s">
        <v>8321</v>
      </c>
      <c r="R3879" t="s">
        <v>8356</v>
      </c>
      <c r="S3879" s="14">
        <f t="shared" si="362"/>
        <v>42175.780416666668</v>
      </c>
      <c r="T3879" s="14">
        <f t="shared" si="363"/>
        <v>42205.780416666668</v>
      </c>
      <c r="U3879">
        <f t="shared" si="364"/>
        <v>30</v>
      </c>
      <c r="V3879">
        <f t="shared" si="365"/>
        <v>2015</v>
      </c>
    </row>
    <row r="3880" spans="1:22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60"/>
        <v>0</v>
      </c>
      <c r="P3880">
        <f t="shared" si="361"/>
        <v>0</v>
      </c>
      <c r="Q3880" t="s">
        <v>8321</v>
      </c>
      <c r="R3880" t="s">
        <v>8356</v>
      </c>
      <c r="S3880" s="14">
        <f t="shared" si="362"/>
        <v>42485.64534722222</v>
      </c>
      <c r="T3880" s="14">
        <f t="shared" si="363"/>
        <v>42515.64534722222</v>
      </c>
      <c r="U3880">
        <f t="shared" si="364"/>
        <v>30</v>
      </c>
      <c r="V3880">
        <f t="shared" si="365"/>
        <v>2016</v>
      </c>
    </row>
    <row r="3881" spans="1:22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60"/>
        <v>0</v>
      </c>
      <c r="P3881">
        <f t="shared" si="361"/>
        <v>0</v>
      </c>
      <c r="Q3881" t="s">
        <v>8321</v>
      </c>
      <c r="R3881" t="s">
        <v>8356</v>
      </c>
      <c r="S3881" s="14">
        <f t="shared" si="362"/>
        <v>42707.926030092596</v>
      </c>
      <c r="T3881" s="14">
        <f t="shared" si="363"/>
        <v>42737.926030092596</v>
      </c>
      <c r="U3881">
        <f t="shared" si="364"/>
        <v>30</v>
      </c>
      <c r="V3881">
        <f t="shared" si="365"/>
        <v>2016</v>
      </c>
    </row>
    <row r="3882" spans="1:22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60"/>
        <v>0</v>
      </c>
      <c r="P3882">
        <f t="shared" si="361"/>
        <v>0</v>
      </c>
      <c r="Q3882" t="s">
        <v>8321</v>
      </c>
      <c r="R3882" t="s">
        <v>8356</v>
      </c>
      <c r="S3882" s="14">
        <f t="shared" si="362"/>
        <v>42199.873402777783</v>
      </c>
      <c r="T3882" s="14">
        <f t="shared" si="363"/>
        <v>42259.873402777783</v>
      </c>
      <c r="U3882">
        <f t="shared" si="364"/>
        <v>60</v>
      </c>
      <c r="V3882">
        <f t="shared" si="365"/>
        <v>2015</v>
      </c>
    </row>
    <row r="3883" spans="1:22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60"/>
        <v>0</v>
      </c>
      <c r="P3883">
        <f t="shared" si="361"/>
        <v>0</v>
      </c>
      <c r="Q3883" t="s">
        <v>8321</v>
      </c>
      <c r="R3883" t="s">
        <v>8356</v>
      </c>
      <c r="S3883" s="14">
        <f t="shared" si="362"/>
        <v>42139.542303240742</v>
      </c>
      <c r="T3883" s="14">
        <f t="shared" si="363"/>
        <v>42169.542303240742</v>
      </c>
      <c r="U3883">
        <f t="shared" si="364"/>
        <v>30</v>
      </c>
      <c r="V3883">
        <f t="shared" si="365"/>
        <v>2015</v>
      </c>
    </row>
    <row r="3884" spans="1:22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60"/>
        <v>0</v>
      </c>
      <c r="P3884">
        <f t="shared" si="361"/>
        <v>0</v>
      </c>
      <c r="Q3884" t="s">
        <v>8321</v>
      </c>
      <c r="R3884" t="s">
        <v>8356</v>
      </c>
      <c r="S3884" s="14">
        <f t="shared" si="362"/>
        <v>42461.447662037041</v>
      </c>
      <c r="T3884" s="14">
        <f t="shared" si="363"/>
        <v>42481.447662037041</v>
      </c>
      <c r="U3884">
        <f t="shared" si="364"/>
        <v>20</v>
      </c>
      <c r="V3884">
        <f t="shared" si="365"/>
        <v>2016</v>
      </c>
    </row>
    <row r="3885" spans="1:22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60"/>
        <v>0</v>
      </c>
      <c r="P3885">
        <f t="shared" si="361"/>
        <v>0</v>
      </c>
      <c r="Q3885" t="s">
        <v>8321</v>
      </c>
      <c r="R3885" t="s">
        <v>8356</v>
      </c>
      <c r="S3885" s="14">
        <f t="shared" si="362"/>
        <v>42115.936550925922</v>
      </c>
      <c r="T3885" s="14">
        <f t="shared" si="363"/>
        <v>42146.225694444445</v>
      </c>
      <c r="U3885">
        <f t="shared" si="364"/>
        <v>31</v>
      </c>
      <c r="V3885">
        <f t="shared" si="365"/>
        <v>2015</v>
      </c>
    </row>
    <row r="3886" spans="1:22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60"/>
        <v>0</v>
      </c>
      <c r="P3886">
        <f t="shared" si="361"/>
        <v>0</v>
      </c>
      <c r="Q3886" t="s">
        <v>8321</v>
      </c>
      <c r="R3886" t="s">
        <v>8356</v>
      </c>
      <c r="S3886" s="14">
        <f t="shared" si="362"/>
        <v>42086.811400462961</v>
      </c>
      <c r="T3886" s="14">
        <f t="shared" si="363"/>
        <v>42134.811400462961</v>
      </c>
      <c r="U3886">
        <f t="shared" si="364"/>
        <v>48</v>
      </c>
      <c r="V3886">
        <f t="shared" si="365"/>
        <v>2015</v>
      </c>
    </row>
    <row r="3887" spans="1:22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60"/>
        <v>0</v>
      </c>
      <c r="P3887">
        <f t="shared" si="361"/>
        <v>0</v>
      </c>
      <c r="Q3887" t="s">
        <v>8321</v>
      </c>
      <c r="R3887" t="s">
        <v>8356</v>
      </c>
      <c r="S3887" s="14">
        <f t="shared" si="362"/>
        <v>41818.703275462962</v>
      </c>
      <c r="T3887" s="14">
        <f t="shared" si="363"/>
        <v>41848.703275462962</v>
      </c>
      <c r="U3887">
        <f t="shared" si="364"/>
        <v>30</v>
      </c>
      <c r="V3887">
        <f t="shared" si="365"/>
        <v>2014</v>
      </c>
    </row>
    <row r="3888" spans="1:22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60"/>
        <v>0</v>
      </c>
      <c r="P3888">
        <f t="shared" si="361"/>
        <v>0</v>
      </c>
      <c r="Q3888" t="s">
        <v>8321</v>
      </c>
      <c r="R3888" t="s">
        <v>8356</v>
      </c>
      <c r="S3888" s="14">
        <f t="shared" si="362"/>
        <v>42795.696145833332</v>
      </c>
      <c r="T3888" s="14">
        <f t="shared" si="363"/>
        <v>42840.654479166667</v>
      </c>
      <c r="U3888">
        <f t="shared" si="364"/>
        <v>45</v>
      </c>
      <c r="V3888">
        <f t="shared" si="365"/>
        <v>2017</v>
      </c>
    </row>
    <row r="3889" spans="1:22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60"/>
        <v>0</v>
      </c>
      <c r="P3889">
        <f t="shared" si="361"/>
        <v>0</v>
      </c>
      <c r="Q3889" t="s">
        <v>8321</v>
      </c>
      <c r="R3889" t="s">
        <v>8356</v>
      </c>
      <c r="S3889" s="14">
        <f t="shared" si="362"/>
        <v>42289.89634259259</v>
      </c>
      <c r="T3889" s="14">
        <f t="shared" si="363"/>
        <v>42319.938009259262</v>
      </c>
      <c r="U3889">
        <f t="shared" si="364"/>
        <v>31</v>
      </c>
      <c r="V3889">
        <f t="shared" si="365"/>
        <v>2015</v>
      </c>
    </row>
    <row r="3890" spans="1:22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60"/>
        <v>0</v>
      </c>
      <c r="P3890">
        <f t="shared" si="361"/>
        <v>0</v>
      </c>
      <c r="Q3890" t="s">
        <v>8321</v>
      </c>
      <c r="R3890" t="s">
        <v>8356</v>
      </c>
      <c r="S3890" s="14">
        <f t="shared" si="362"/>
        <v>41831.705555555556</v>
      </c>
      <c r="T3890" s="14">
        <f t="shared" si="363"/>
        <v>41862.166666666664</v>
      </c>
      <c r="U3890">
        <f t="shared" si="364"/>
        <v>31</v>
      </c>
      <c r="V3890">
        <f t="shared" si="365"/>
        <v>2014</v>
      </c>
    </row>
    <row r="3891" spans="1:22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60"/>
        <v>0</v>
      </c>
      <c r="P3891">
        <f t="shared" si="361"/>
        <v>0</v>
      </c>
      <c r="Q3891" t="s">
        <v>8321</v>
      </c>
      <c r="R3891" t="s">
        <v>8356</v>
      </c>
      <c r="S3891" s="14">
        <f t="shared" si="362"/>
        <v>42312.204814814817</v>
      </c>
      <c r="T3891" s="14">
        <f t="shared" si="363"/>
        <v>42340.725694444445</v>
      </c>
      <c r="U3891">
        <f t="shared" si="364"/>
        <v>29</v>
      </c>
      <c r="V3891">
        <f t="shared" si="365"/>
        <v>2015</v>
      </c>
    </row>
    <row r="3892" spans="1:22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60"/>
        <v>0</v>
      </c>
      <c r="P3892">
        <f t="shared" si="361"/>
        <v>0</v>
      </c>
      <c r="Q3892" t="s">
        <v>8321</v>
      </c>
      <c r="R3892" t="s">
        <v>8356</v>
      </c>
      <c r="S3892" s="14">
        <f t="shared" si="362"/>
        <v>41915.896967592591</v>
      </c>
      <c r="T3892" s="14">
        <f t="shared" si="363"/>
        <v>41973.989583333328</v>
      </c>
      <c r="U3892">
        <f t="shared" si="364"/>
        <v>59</v>
      </c>
      <c r="V3892">
        <f t="shared" si="365"/>
        <v>2014</v>
      </c>
    </row>
    <row r="3893" spans="1:22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60"/>
        <v>0</v>
      </c>
      <c r="P3893">
        <f t="shared" si="361"/>
        <v>0</v>
      </c>
      <c r="Q3893" t="s">
        <v>8321</v>
      </c>
      <c r="R3893" t="s">
        <v>8343</v>
      </c>
      <c r="S3893" s="14">
        <f t="shared" si="362"/>
        <v>41053.200960648144</v>
      </c>
      <c r="T3893" s="14">
        <f t="shared" si="363"/>
        <v>41111.618750000001</v>
      </c>
      <c r="U3893">
        <f t="shared" si="364"/>
        <v>59</v>
      </c>
      <c r="V3893">
        <f t="shared" si="365"/>
        <v>2012</v>
      </c>
    </row>
    <row r="3894" spans="1:22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60"/>
        <v>0</v>
      </c>
      <c r="P3894">
        <f t="shared" si="361"/>
        <v>0</v>
      </c>
      <c r="Q3894" t="s">
        <v>8321</v>
      </c>
      <c r="R3894" t="s">
        <v>8343</v>
      </c>
      <c r="S3894" s="14">
        <f t="shared" si="362"/>
        <v>42554.917488425926</v>
      </c>
      <c r="T3894" s="14">
        <f t="shared" si="363"/>
        <v>42584.917488425926</v>
      </c>
      <c r="U3894">
        <f t="shared" si="364"/>
        <v>30</v>
      </c>
      <c r="V3894">
        <f t="shared" si="365"/>
        <v>2016</v>
      </c>
    </row>
    <row r="3895" spans="1:22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60"/>
        <v>0</v>
      </c>
      <c r="P3895">
        <f t="shared" si="361"/>
        <v>0</v>
      </c>
      <c r="Q3895" t="s">
        <v>8321</v>
      </c>
      <c r="R3895" t="s">
        <v>8343</v>
      </c>
      <c r="S3895" s="14">
        <f t="shared" si="362"/>
        <v>41198.611712962964</v>
      </c>
      <c r="T3895" s="14">
        <f t="shared" si="363"/>
        <v>41228.653379629628</v>
      </c>
      <c r="U3895">
        <f t="shared" si="364"/>
        <v>31</v>
      </c>
      <c r="V3895">
        <f t="shared" si="365"/>
        <v>2012</v>
      </c>
    </row>
    <row r="3896" spans="1:22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60"/>
        <v>0</v>
      </c>
      <c r="P3896">
        <f t="shared" si="361"/>
        <v>0</v>
      </c>
      <c r="Q3896" t="s">
        <v>8321</v>
      </c>
      <c r="R3896" t="s">
        <v>8343</v>
      </c>
      <c r="S3896" s="14">
        <f t="shared" si="362"/>
        <v>41411.866608796299</v>
      </c>
      <c r="T3896" s="14">
        <f t="shared" si="363"/>
        <v>41441.866608796299</v>
      </c>
      <c r="U3896">
        <f t="shared" si="364"/>
        <v>30</v>
      </c>
      <c r="V3896">
        <f t="shared" si="365"/>
        <v>2013</v>
      </c>
    </row>
    <row r="3897" spans="1:22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60"/>
        <v>0</v>
      </c>
      <c r="P3897">
        <f t="shared" si="361"/>
        <v>0</v>
      </c>
      <c r="Q3897" t="s">
        <v>8321</v>
      </c>
      <c r="R3897" t="s">
        <v>8343</v>
      </c>
      <c r="S3897" s="14">
        <f t="shared" si="362"/>
        <v>40752.789710648147</v>
      </c>
      <c r="T3897" s="14">
        <f t="shared" si="363"/>
        <v>40782.789710648147</v>
      </c>
      <c r="U3897">
        <f t="shared" si="364"/>
        <v>30</v>
      </c>
      <c r="V3897">
        <f t="shared" si="365"/>
        <v>2011</v>
      </c>
    </row>
    <row r="3898" spans="1:22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60"/>
        <v>0</v>
      </c>
      <c r="P3898">
        <f t="shared" si="361"/>
        <v>0</v>
      </c>
      <c r="Q3898" t="s">
        <v>8321</v>
      </c>
      <c r="R3898" t="s">
        <v>8343</v>
      </c>
      <c r="S3898" s="14">
        <f t="shared" si="362"/>
        <v>41838.475219907406</v>
      </c>
      <c r="T3898" s="14">
        <f t="shared" si="363"/>
        <v>41898.475219907406</v>
      </c>
      <c r="U3898">
        <f t="shared" si="364"/>
        <v>60</v>
      </c>
      <c r="V3898">
        <f t="shared" si="365"/>
        <v>2014</v>
      </c>
    </row>
    <row r="3899" spans="1:22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60"/>
        <v>0</v>
      </c>
      <c r="P3899">
        <f t="shared" si="361"/>
        <v>0</v>
      </c>
      <c r="Q3899" t="s">
        <v>8323</v>
      </c>
      <c r="R3899" t="s">
        <v>8351</v>
      </c>
      <c r="S3899" s="14">
        <f t="shared" si="362"/>
        <v>42053.051203703704</v>
      </c>
      <c r="T3899" s="14">
        <f t="shared" si="363"/>
        <v>42095.012499999997</v>
      </c>
      <c r="U3899">
        <f t="shared" si="364"/>
        <v>42</v>
      </c>
      <c r="V3899">
        <f t="shared" si="365"/>
        <v>2015</v>
      </c>
    </row>
    <row r="3900" spans="1:22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60"/>
        <v>0</v>
      </c>
      <c r="P3900">
        <f t="shared" si="361"/>
        <v>0</v>
      </c>
      <c r="Q3900" t="s">
        <v>8323</v>
      </c>
      <c r="R3900" t="s">
        <v>8351</v>
      </c>
      <c r="S3900" s="14">
        <f t="shared" si="362"/>
        <v>42782.426875000005</v>
      </c>
      <c r="T3900" s="14">
        <f t="shared" si="363"/>
        <v>42789.426875000005</v>
      </c>
      <c r="U3900">
        <f t="shared" si="364"/>
        <v>7</v>
      </c>
      <c r="V3900">
        <f t="shared" si="365"/>
        <v>2017</v>
      </c>
    </row>
    <row r="3901" spans="1:22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60"/>
        <v>0</v>
      </c>
      <c r="P3901">
        <f t="shared" si="361"/>
        <v>0</v>
      </c>
      <c r="Q3901" t="s">
        <v>8323</v>
      </c>
      <c r="R3901" t="s">
        <v>8351</v>
      </c>
      <c r="S3901" s="14">
        <f t="shared" si="362"/>
        <v>42121.824525462958</v>
      </c>
      <c r="T3901" s="14">
        <f t="shared" si="363"/>
        <v>42151.824525462958</v>
      </c>
      <c r="U3901">
        <f t="shared" si="364"/>
        <v>30</v>
      </c>
      <c r="V3901">
        <f t="shared" si="365"/>
        <v>2015</v>
      </c>
    </row>
    <row r="3902" spans="1:22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60"/>
        <v>0</v>
      </c>
      <c r="P3902">
        <f t="shared" si="361"/>
        <v>0</v>
      </c>
      <c r="Q3902" t="s">
        <v>8323</v>
      </c>
      <c r="R3902" t="s">
        <v>8351</v>
      </c>
      <c r="S3902" s="14">
        <f t="shared" si="362"/>
        <v>42219.282951388886</v>
      </c>
      <c r="T3902" s="14">
        <f t="shared" si="363"/>
        <v>42249.282951388886</v>
      </c>
      <c r="U3902">
        <f t="shared" si="364"/>
        <v>30</v>
      </c>
      <c r="V3902">
        <f t="shared" si="365"/>
        <v>2015</v>
      </c>
    </row>
    <row r="3903" spans="1:22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60"/>
        <v>0</v>
      </c>
      <c r="P3903">
        <f t="shared" si="361"/>
        <v>0</v>
      </c>
      <c r="Q3903" t="s">
        <v>8323</v>
      </c>
      <c r="R3903" t="s">
        <v>8351</v>
      </c>
      <c r="S3903" s="14">
        <f t="shared" si="362"/>
        <v>42188.252199074079</v>
      </c>
      <c r="T3903" s="14">
        <f t="shared" si="363"/>
        <v>42218.252199074079</v>
      </c>
      <c r="U3903">
        <f t="shared" si="364"/>
        <v>30</v>
      </c>
      <c r="V3903">
        <f t="shared" si="365"/>
        <v>2015</v>
      </c>
    </row>
    <row r="3904" spans="1:22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60"/>
        <v>0</v>
      </c>
      <c r="P3904">
        <f t="shared" si="361"/>
        <v>0</v>
      </c>
      <c r="Q3904" t="s">
        <v>8323</v>
      </c>
      <c r="R3904" t="s">
        <v>8351</v>
      </c>
      <c r="S3904" s="14">
        <f t="shared" si="362"/>
        <v>42241.613796296297</v>
      </c>
      <c r="T3904" s="14">
        <f t="shared" si="363"/>
        <v>42264.708333333328</v>
      </c>
      <c r="U3904">
        <f t="shared" si="364"/>
        <v>24</v>
      </c>
      <c r="V3904">
        <f t="shared" si="365"/>
        <v>2015</v>
      </c>
    </row>
    <row r="3905" spans="1:22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60"/>
        <v>0</v>
      </c>
      <c r="P3905">
        <f t="shared" si="361"/>
        <v>0</v>
      </c>
      <c r="Q3905" t="s">
        <v>8321</v>
      </c>
      <c r="R3905" t="s">
        <v>8353</v>
      </c>
      <c r="S3905" s="14">
        <f t="shared" si="362"/>
        <v>40079.566157407404</v>
      </c>
      <c r="T3905" s="14">
        <f t="shared" si="363"/>
        <v>40149.034722222219</v>
      </c>
      <c r="U3905">
        <f t="shared" si="364"/>
        <v>70</v>
      </c>
      <c r="V3905">
        <f t="shared" si="365"/>
        <v>2009</v>
      </c>
    </row>
    <row r="3906" spans="1:22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66">ROUND(E3906/D3906*100,0)</f>
        <v>0</v>
      </c>
      <c r="P3906">
        <f t="shared" si="361"/>
        <v>0</v>
      </c>
      <c r="Q3906" t="s">
        <v>8321</v>
      </c>
      <c r="R3906" t="s">
        <v>8353</v>
      </c>
      <c r="S3906" s="14">
        <f t="shared" si="362"/>
        <v>41389.679560185185</v>
      </c>
      <c r="T3906" s="14">
        <f t="shared" si="363"/>
        <v>41419.679560185185</v>
      </c>
      <c r="U3906">
        <f t="shared" si="364"/>
        <v>30</v>
      </c>
      <c r="V3906">
        <f t="shared" si="365"/>
        <v>2013</v>
      </c>
    </row>
    <row r="3907" spans="1:22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66"/>
        <v>0</v>
      </c>
      <c r="P3907">
        <f t="shared" ref="P3907:P3970" si="367">IFERROR(ROUND(E3907/L3907,2),0)</f>
        <v>0</v>
      </c>
      <c r="Q3907" t="s">
        <v>8321</v>
      </c>
      <c r="R3907" t="s">
        <v>8353</v>
      </c>
      <c r="S3907" s="14">
        <f t="shared" ref="S3907:S3970" si="368">+(((J3907/60)/60)/24)+DATE(1970,1,1)</f>
        <v>40990.050069444449</v>
      </c>
      <c r="T3907" s="14">
        <f t="shared" ref="T3907:T3970" si="369">+(((I3907/60)/60)/24)+DATE(1970,1,1)</f>
        <v>41050.050069444449</v>
      </c>
      <c r="U3907">
        <f t="shared" ref="U3907:U3970" si="370">CEILING(T3907-S3907,1)</f>
        <v>60</v>
      </c>
      <c r="V3907">
        <f t="shared" ref="V3907:V3970" si="371">YEAR(S3907)</f>
        <v>2012</v>
      </c>
    </row>
    <row r="3908" spans="1:22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66"/>
        <v>0</v>
      </c>
      <c r="P3908">
        <f t="shared" si="367"/>
        <v>0</v>
      </c>
      <c r="Q3908" t="s">
        <v>8323</v>
      </c>
      <c r="R3908" t="s">
        <v>8341</v>
      </c>
      <c r="S3908" s="14">
        <f t="shared" si="368"/>
        <v>41779.649317129632</v>
      </c>
      <c r="T3908" s="14">
        <f t="shared" si="369"/>
        <v>41789.649317129632</v>
      </c>
      <c r="U3908">
        <f t="shared" si="370"/>
        <v>10</v>
      </c>
      <c r="V3908">
        <f t="shared" si="371"/>
        <v>2014</v>
      </c>
    </row>
    <row r="3909" spans="1:22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66"/>
        <v>0</v>
      </c>
      <c r="P3909">
        <f t="shared" si="367"/>
        <v>0</v>
      </c>
      <c r="Q3909" t="s">
        <v>8323</v>
      </c>
      <c r="R3909" t="s">
        <v>8341</v>
      </c>
      <c r="S3909" s="14">
        <f t="shared" si="368"/>
        <v>42069.104421296302</v>
      </c>
      <c r="T3909" s="14">
        <f t="shared" si="369"/>
        <v>42099.062754629631</v>
      </c>
      <c r="U3909">
        <f t="shared" si="370"/>
        <v>30</v>
      </c>
      <c r="V3909">
        <f t="shared" si="371"/>
        <v>2015</v>
      </c>
    </row>
    <row r="3910" spans="1:22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66"/>
        <v>0</v>
      </c>
      <c r="P3910">
        <f t="shared" si="367"/>
        <v>0</v>
      </c>
      <c r="Q3910" t="s">
        <v>8323</v>
      </c>
      <c r="R3910" t="s">
        <v>8341</v>
      </c>
      <c r="S3910" s="14">
        <f t="shared" si="368"/>
        <v>42005.24998842593</v>
      </c>
      <c r="T3910" s="14">
        <f t="shared" si="369"/>
        <v>42035.841666666667</v>
      </c>
      <c r="U3910">
        <f t="shared" si="370"/>
        <v>31</v>
      </c>
      <c r="V3910">
        <f t="shared" si="371"/>
        <v>2015</v>
      </c>
    </row>
    <row r="3911" spans="1:22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66"/>
        <v>0</v>
      </c>
      <c r="P3911">
        <f t="shared" si="367"/>
        <v>0</v>
      </c>
      <c r="Q3911" t="s">
        <v>8323</v>
      </c>
      <c r="R3911" t="s">
        <v>8341</v>
      </c>
      <c r="S3911" s="14">
        <f t="shared" si="368"/>
        <v>42256.984791666662</v>
      </c>
      <c r="T3911" s="14">
        <f t="shared" si="369"/>
        <v>42286.984791666662</v>
      </c>
      <c r="U3911">
        <f t="shared" si="370"/>
        <v>30</v>
      </c>
      <c r="V3911">
        <f t="shared" si="371"/>
        <v>2015</v>
      </c>
    </row>
    <row r="3912" spans="1:22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66"/>
        <v>0</v>
      </c>
      <c r="P3912">
        <f t="shared" si="367"/>
        <v>0</v>
      </c>
      <c r="Q3912" t="s">
        <v>8323</v>
      </c>
      <c r="R3912" t="s">
        <v>8341</v>
      </c>
      <c r="S3912" s="14">
        <f t="shared" si="368"/>
        <v>42046.072743055556</v>
      </c>
      <c r="T3912" s="14">
        <f t="shared" si="369"/>
        <v>42091.031076388885</v>
      </c>
      <c r="U3912">
        <f t="shared" si="370"/>
        <v>45</v>
      </c>
      <c r="V3912">
        <f t="shared" si="371"/>
        <v>2015</v>
      </c>
    </row>
    <row r="3913" spans="1:22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66"/>
        <v>0</v>
      </c>
      <c r="P3913">
        <f t="shared" si="367"/>
        <v>0</v>
      </c>
      <c r="Q3913" t="s">
        <v>8323</v>
      </c>
      <c r="R3913" t="s">
        <v>8341</v>
      </c>
      <c r="S3913" s="14">
        <f t="shared" si="368"/>
        <v>42603.354131944448</v>
      </c>
      <c r="T3913" s="14">
        <f t="shared" si="369"/>
        <v>42633.354131944448</v>
      </c>
      <c r="U3913">
        <f t="shared" si="370"/>
        <v>30</v>
      </c>
      <c r="V3913">
        <f t="shared" si="371"/>
        <v>2016</v>
      </c>
    </row>
    <row r="3914" spans="1:22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66"/>
        <v>0</v>
      </c>
      <c r="P3914">
        <f t="shared" si="367"/>
        <v>0</v>
      </c>
      <c r="Q3914" t="s">
        <v>8323</v>
      </c>
      <c r="R3914" t="s">
        <v>8341</v>
      </c>
      <c r="S3914" s="14">
        <f t="shared" si="368"/>
        <v>42438.53907407407</v>
      </c>
      <c r="T3914" s="14">
        <f t="shared" si="369"/>
        <v>42468.497407407413</v>
      </c>
      <c r="U3914">
        <f t="shared" si="370"/>
        <v>30</v>
      </c>
      <c r="V3914">
        <f t="shared" si="371"/>
        <v>2016</v>
      </c>
    </row>
    <row r="3915" spans="1:22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66"/>
        <v>0</v>
      </c>
      <c r="P3915">
        <f t="shared" si="367"/>
        <v>0</v>
      </c>
      <c r="Q3915" t="s">
        <v>8312</v>
      </c>
      <c r="R3915" t="s">
        <v>8337</v>
      </c>
      <c r="S3915" s="14">
        <f t="shared" si="368"/>
        <v>42779.21365740741</v>
      </c>
      <c r="T3915" s="14">
        <f t="shared" si="369"/>
        <v>42839.171990740739</v>
      </c>
      <c r="U3915">
        <f t="shared" si="370"/>
        <v>60</v>
      </c>
      <c r="V3915">
        <f t="shared" si="371"/>
        <v>2017</v>
      </c>
    </row>
    <row r="3916" spans="1:22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66"/>
        <v>0</v>
      </c>
      <c r="P3916">
        <f t="shared" si="367"/>
        <v>0</v>
      </c>
      <c r="Q3916" t="s">
        <v>8312</v>
      </c>
      <c r="R3916" t="s">
        <v>8337</v>
      </c>
      <c r="S3916" s="14">
        <f t="shared" si="368"/>
        <v>42796.069571759261</v>
      </c>
      <c r="T3916" s="14">
        <f t="shared" si="369"/>
        <v>42826.027905092589</v>
      </c>
      <c r="U3916">
        <f t="shared" si="370"/>
        <v>30</v>
      </c>
      <c r="V3916">
        <f t="shared" si="371"/>
        <v>2017</v>
      </c>
    </row>
    <row r="3917" spans="1:22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66"/>
        <v>0</v>
      </c>
      <c r="P3917">
        <f t="shared" si="367"/>
        <v>0</v>
      </c>
      <c r="Q3917" t="s">
        <v>8312</v>
      </c>
      <c r="R3917" t="s">
        <v>8337</v>
      </c>
      <c r="S3917" s="14">
        <f t="shared" si="368"/>
        <v>42796.207870370374</v>
      </c>
      <c r="T3917" s="14">
        <f t="shared" si="369"/>
        <v>42820.147916666669</v>
      </c>
      <c r="U3917">
        <f t="shared" si="370"/>
        <v>24</v>
      </c>
      <c r="V3917">
        <f t="shared" si="371"/>
        <v>2017</v>
      </c>
    </row>
    <row r="3918" spans="1:22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66"/>
        <v>0</v>
      </c>
      <c r="P3918">
        <f t="shared" si="367"/>
        <v>0</v>
      </c>
      <c r="Q3918" t="s">
        <v>8312</v>
      </c>
      <c r="R3918" t="s">
        <v>8337</v>
      </c>
      <c r="S3918" s="14">
        <f t="shared" si="368"/>
        <v>42245.016736111109</v>
      </c>
      <c r="T3918" s="14">
        <f t="shared" si="369"/>
        <v>42256.666666666672</v>
      </c>
      <c r="U3918">
        <f t="shared" si="370"/>
        <v>12</v>
      </c>
      <c r="V3918">
        <f t="shared" si="371"/>
        <v>2015</v>
      </c>
    </row>
    <row r="3919" spans="1:22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66"/>
        <v>0</v>
      </c>
      <c r="P3919">
        <f t="shared" si="367"/>
        <v>0</v>
      </c>
      <c r="Q3919" t="s">
        <v>8312</v>
      </c>
      <c r="R3919" t="s">
        <v>8337</v>
      </c>
      <c r="S3919" s="14">
        <f t="shared" si="368"/>
        <v>42179.306388888886</v>
      </c>
      <c r="T3919" s="14">
        <f t="shared" si="369"/>
        <v>42239.306388888886</v>
      </c>
      <c r="U3919">
        <f t="shared" si="370"/>
        <v>60</v>
      </c>
      <c r="V3919">
        <f t="shared" si="371"/>
        <v>2015</v>
      </c>
    </row>
    <row r="3920" spans="1:22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66"/>
        <v>0</v>
      </c>
      <c r="P3920">
        <f t="shared" si="367"/>
        <v>0</v>
      </c>
      <c r="Q3920" t="s">
        <v>8312</v>
      </c>
      <c r="R3920" t="s">
        <v>8337</v>
      </c>
      <c r="S3920" s="14">
        <f t="shared" si="368"/>
        <v>42451.866967592592</v>
      </c>
      <c r="T3920" s="14">
        <f t="shared" si="369"/>
        <v>42491.866967592592</v>
      </c>
      <c r="U3920">
        <f t="shared" si="370"/>
        <v>40</v>
      </c>
      <c r="V3920">
        <f t="shared" si="371"/>
        <v>2016</v>
      </c>
    </row>
    <row r="3921" spans="1:22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66"/>
        <v>0</v>
      </c>
      <c r="P3921">
        <f t="shared" si="367"/>
        <v>0</v>
      </c>
      <c r="Q3921" t="s">
        <v>8312</v>
      </c>
      <c r="R3921" t="s">
        <v>8337</v>
      </c>
      <c r="S3921" s="14">
        <f t="shared" si="368"/>
        <v>42125.913807870369</v>
      </c>
      <c r="T3921" s="14">
        <f t="shared" si="369"/>
        <v>42185.913807870369</v>
      </c>
      <c r="U3921">
        <f t="shared" si="370"/>
        <v>60</v>
      </c>
      <c r="V3921">
        <f t="shared" si="371"/>
        <v>2015</v>
      </c>
    </row>
    <row r="3922" spans="1:22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66"/>
        <v>0</v>
      </c>
      <c r="P3922">
        <f t="shared" si="367"/>
        <v>0</v>
      </c>
      <c r="Q3922" t="s">
        <v>8312</v>
      </c>
      <c r="R3922" t="s">
        <v>8337</v>
      </c>
      <c r="S3922" s="14">
        <f t="shared" si="368"/>
        <v>42319.461377314816</v>
      </c>
      <c r="T3922" s="14">
        <f t="shared" si="369"/>
        <v>42349.461377314816</v>
      </c>
      <c r="U3922">
        <f t="shared" si="370"/>
        <v>30</v>
      </c>
      <c r="V3922">
        <f t="shared" si="371"/>
        <v>2015</v>
      </c>
    </row>
    <row r="3923" spans="1:22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66"/>
        <v>0</v>
      </c>
      <c r="P3923">
        <f t="shared" si="367"/>
        <v>0</v>
      </c>
      <c r="Q3923" t="s">
        <v>8312</v>
      </c>
      <c r="R3923" t="s">
        <v>8337</v>
      </c>
      <c r="S3923" s="14">
        <f t="shared" si="368"/>
        <v>42471.052152777775</v>
      </c>
      <c r="T3923" s="14">
        <f t="shared" si="369"/>
        <v>42531.052152777775</v>
      </c>
      <c r="U3923">
        <f t="shared" si="370"/>
        <v>60</v>
      </c>
      <c r="V3923">
        <f t="shared" si="371"/>
        <v>2016</v>
      </c>
    </row>
    <row r="3924" spans="1:22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66"/>
        <v>0</v>
      </c>
      <c r="P3924">
        <f t="shared" si="367"/>
        <v>0</v>
      </c>
      <c r="Q3924" t="s">
        <v>8312</v>
      </c>
      <c r="R3924" t="s">
        <v>8337</v>
      </c>
      <c r="S3924" s="14">
        <f t="shared" si="368"/>
        <v>42272.087766203709</v>
      </c>
      <c r="T3924" s="14">
        <f t="shared" si="369"/>
        <v>42302.087766203709</v>
      </c>
      <c r="U3924">
        <f t="shared" si="370"/>
        <v>30</v>
      </c>
      <c r="V3924">
        <f t="shared" si="371"/>
        <v>2015</v>
      </c>
    </row>
    <row r="3925" spans="1:22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66"/>
        <v>0</v>
      </c>
      <c r="P3925">
        <f t="shared" si="367"/>
        <v>0</v>
      </c>
      <c r="Q3925" t="s">
        <v>8312</v>
      </c>
      <c r="R3925" t="s">
        <v>8337</v>
      </c>
      <c r="S3925" s="14">
        <f t="shared" si="368"/>
        <v>42152.906851851847</v>
      </c>
      <c r="T3925" s="14">
        <f t="shared" si="369"/>
        <v>42166.625</v>
      </c>
      <c r="U3925">
        <f t="shared" si="370"/>
        <v>14</v>
      </c>
      <c r="V3925">
        <f t="shared" si="371"/>
        <v>2015</v>
      </c>
    </row>
    <row r="3926" spans="1:22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66"/>
        <v>0</v>
      </c>
      <c r="P3926">
        <f t="shared" si="367"/>
        <v>0</v>
      </c>
      <c r="Q3926" t="s">
        <v>8312</v>
      </c>
      <c r="R3926" t="s">
        <v>8337</v>
      </c>
      <c r="S3926" s="14">
        <f t="shared" si="368"/>
        <v>42325.683807870373</v>
      </c>
      <c r="T3926" s="14">
        <f t="shared" si="369"/>
        <v>42385.208333333328</v>
      </c>
      <c r="U3926">
        <f t="shared" si="370"/>
        <v>60</v>
      </c>
      <c r="V3926">
        <f t="shared" si="371"/>
        <v>2015</v>
      </c>
    </row>
    <row r="3927" spans="1:22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66"/>
        <v>0</v>
      </c>
      <c r="P3927">
        <f t="shared" si="367"/>
        <v>0</v>
      </c>
      <c r="Q3927" t="s">
        <v>8312</v>
      </c>
      <c r="R3927" t="s">
        <v>8337</v>
      </c>
      <c r="S3927" s="14">
        <f t="shared" si="368"/>
        <v>42614.675625000003</v>
      </c>
      <c r="T3927" s="14">
        <f t="shared" si="369"/>
        <v>42626.895833333328</v>
      </c>
      <c r="U3927">
        <f t="shared" si="370"/>
        <v>13</v>
      </c>
      <c r="V3927">
        <f t="shared" si="371"/>
        <v>2016</v>
      </c>
    </row>
    <row r="3928" spans="1:22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66"/>
        <v>0</v>
      </c>
      <c r="P3928">
        <f t="shared" si="367"/>
        <v>0</v>
      </c>
      <c r="Q3928" t="s">
        <v>8312</v>
      </c>
      <c r="R3928" t="s">
        <v>8337</v>
      </c>
      <c r="S3928" s="14">
        <f t="shared" si="368"/>
        <v>42171.817384259266</v>
      </c>
      <c r="T3928" s="14">
        <f t="shared" si="369"/>
        <v>42201.817384259266</v>
      </c>
      <c r="U3928">
        <f t="shared" si="370"/>
        <v>30</v>
      </c>
      <c r="V3928">
        <f t="shared" si="371"/>
        <v>2015</v>
      </c>
    </row>
    <row r="3929" spans="1:22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66"/>
        <v>0</v>
      </c>
      <c r="P3929">
        <f t="shared" si="367"/>
        <v>0</v>
      </c>
      <c r="Q3929" t="s">
        <v>8323</v>
      </c>
      <c r="R3929" t="s">
        <v>8324</v>
      </c>
      <c r="S3929" s="14">
        <f t="shared" si="368"/>
        <v>41855.859814814816</v>
      </c>
      <c r="T3929" s="14">
        <f t="shared" si="369"/>
        <v>41876.859814814816</v>
      </c>
      <c r="U3929">
        <f t="shared" si="370"/>
        <v>21</v>
      </c>
      <c r="V3929">
        <f t="shared" si="371"/>
        <v>2014</v>
      </c>
    </row>
    <row r="3930" spans="1:22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66"/>
        <v>0</v>
      </c>
      <c r="P3930">
        <f t="shared" si="367"/>
        <v>0</v>
      </c>
      <c r="Q3930" t="s">
        <v>8323</v>
      </c>
      <c r="R3930" t="s">
        <v>8324</v>
      </c>
      <c r="S3930" s="14">
        <f t="shared" si="368"/>
        <v>41829.889027777775</v>
      </c>
      <c r="T3930" s="14">
        <f t="shared" si="369"/>
        <v>41859.889027777775</v>
      </c>
      <c r="U3930">
        <f t="shared" si="370"/>
        <v>30</v>
      </c>
      <c r="V3930">
        <f t="shared" si="371"/>
        <v>2014</v>
      </c>
    </row>
    <row r="3931" spans="1:22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66"/>
        <v>0</v>
      </c>
      <c r="P3931">
        <f t="shared" si="367"/>
        <v>0</v>
      </c>
      <c r="Q3931" t="s">
        <v>8323</v>
      </c>
      <c r="R3931" t="s">
        <v>8324</v>
      </c>
      <c r="S3931" s="14">
        <f t="shared" si="368"/>
        <v>42172.906678240746</v>
      </c>
      <c r="T3931" s="14">
        <f t="shared" si="369"/>
        <v>42186.906678240746</v>
      </c>
      <c r="U3931">
        <f t="shared" si="370"/>
        <v>14</v>
      </c>
      <c r="V3931">
        <f t="shared" si="371"/>
        <v>2015</v>
      </c>
    </row>
    <row r="3932" spans="1:22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66"/>
        <v>0</v>
      </c>
      <c r="P3932">
        <f t="shared" si="367"/>
        <v>0</v>
      </c>
      <c r="Q3932" t="s">
        <v>8323</v>
      </c>
      <c r="R3932" t="s">
        <v>8324</v>
      </c>
      <c r="S3932" s="14">
        <f t="shared" si="368"/>
        <v>42067.234375</v>
      </c>
      <c r="T3932" s="14">
        <f t="shared" si="369"/>
        <v>42097.192708333328</v>
      </c>
      <c r="U3932">
        <f t="shared" si="370"/>
        <v>30</v>
      </c>
      <c r="V3932">
        <f t="shared" si="371"/>
        <v>2015</v>
      </c>
    </row>
    <row r="3933" spans="1:22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66"/>
        <v>0</v>
      </c>
      <c r="P3933">
        <f t="shared" si="367"/>
        <v>0</v>
      </c>
      <c r="Q3933" t="s">
        <v>8310</v>
      </c>
      <c r="R3933" t="s">
        <v>8342</v>
      </c>
      <c r="S3933" s="14">
        <f t="shared" si="368"/>
        <v>42000.300243055557</v>
      </c>
      <c r="T3933" s="14">
        <f t="shared" si="369"/>
        <v>42030.300243055557</v>
      </c>
      <c r="U3933">
        <f t="shared" si="370"/>
        <v>30</v>
      </c>
      <c r="V3933">
        <f t="shared" si="371"/>
        <v>2014</v>
      </c>
    </row>
    <row r="3934" spans="1:22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66"/>
        <v>0</v>
      </c>
      <c r="P3934">
        <f t="shared" si="367"/>
        <v>0</v>
      </c>
      <c r="Q3934" t="s">
        <v>8310</v>
      </c>
      <c r="R3934" t="s">
        <v>8342</v>
      </c>
      <c r="S3934" s="14">
        <f t="shared" si="368"/>
        <v>42709.002881944441</v>
      </c>
      <c r="T3934" s="14">
        <f t="shared" si="369"/>
        <v>42739.002881944441</v>
      </c>
      <c r="U3934">
        <f t="shared" si="370"/>
        <v>30</v>
      </c>
      <c r="V3934">
        <f t="shared" si="371"/>
        <v>2016</v>
      </c>
    </row>
    <row r="3935" spans="1:22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66"/>
        <v>0</v>
      </c>
      <c r="P3935">
        <f t="shared" si="367"/>
        <v>0</v>
      </c>
      <c r="Q3935" t="s">
        <v>8310</v>
      </c>
      <c r="R3935" t="s">
        <v>8342</v>
      </c>
      <c r="S3935" s="14">
        <f t="shared" si="368"/>
        <v>41776.284780092588</v>
      </c>
      <c r="T3935" s="14">
        <f t="shared" si="369"/>
        <v>41806.284780092588</v>
      </c>
      <c r="U3935">
        <f t="shared" si="370"/>
        <v>30</v>
      </c>
      <c r="V3935">
        <f t="shared" si="371"/>
        <v>2014</v>
      </c>
    </row>
    <row r="3936" spans="1:22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66"/>
        <v>0</v>
      </c>
      <c r="P3936">
        <f t="shared" si="367"/>
        <v>0</v>
      </c>
      <c r="Q3936" t="s">
        <v>8310</v>
      </c>
      <c r="R3936" t="s">
        <v>8342</v>
      </c>
      <c r="S3936" s="14">
        <f t="shared" si="368"/>
        <v>42035.029224537036</v>
      </c>
      <c r="T3936" s="14">
        <f t="shared" si="369"/>
        <v>42064.029224537036</v>
      </c>
      <c r="U3936">
        <f t="shared" si="370"/>
        <v>29</v>
      </c>
      <c r="V3936">
        <f t="shared" si="371"/>
        <v>2015</v>
      </c>
    </row>
    <row r="3937" spans="1:22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66"/>
        <v>0</v>
      </c>
      <c r="P3937">
        <f t="shared" si="367"/>
        <v>0</v>
      </c>
      <c r="Q3937" t="s">
        <v>8310</v>
      </c>
      <c r="R3937" t="s">
        <v>8342</v>
      </c>
      <c r="S3937" s="14">
        <f t="shared" si="368"/>
        <v>41773.008738425924</v>
      </c>
      <c r="T3937" s="14">
        <f t="shared" si="369"/>
        <v>41803.008738425924</v>
      </c>
      <c r="U3937">
        <f t="shared" si="370"/>
        <v>30</v>
      </c>
      <c r="V3937">
        <f t="shared" si="371"/>
        <v>2014</v>
      </c>
    </row>
    <row r="3938" spans="1:22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66"/>
        <v>0</v>
      </c>
      <c r="P3938">
        <f t="shared" si="367"/>
        <v>0</v>
      </c>
      <c r="Q3938" t="s">
        <v>8323</v>
      </c>
      <c r="R3938" t="s">
        <v>8352</v>
      </c>
      <c r="S3938" s="14">
        <f t="shared" si="368"/>
        <v>42678.586655092593</v>
      </c>
      <c r="T3938" s="14">
        <f t="shared" si="369"/>
        <v>42708.628321759257</v>
      </c>
      <c r="U3938">
        <f t="shared" si="370"/>
        <v>31</v>
      </c>
      <c r="V3938">
        <f t="shared" si="371"/>
        <v>2016</v>
      </c>
    </row>
    <row r="3939" spans="1:22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66"/>
        <v>0</v>
      </c>
      <c r="P3939">
        <f t="shared" si="367"/>
        <v>0</v>
      </c>
      <c r="Q3939" t="s">
        <v>8323</v>
      </c>
      <c r="R3939" t="s">
        <v>8352</v>
      </c>
      <c r="S3939" s="14">
        <f t="shared" si="368"/>
        <v>42329.58839120371</v>
      </c>
      <c r="T3939" s="14">
        <f t="shared" si="369"/>
        <v>42359.58839120371</v>
      </c>
      <c r="U3939">
        <f t="shared" si="370"/>
        <v>30</v>
      </c>
      <c r="V3939">
        <f t="shared" si="371"/>
        <v>2015</v>
      </c>
    </row>
    <row r="3940" spans="1:22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66"/>
        <v>0</v>
      </c>
      <c r="P3940">
        <f t="shared" si="367"/>
        <v>0</v>
      </c>
      <c r="Q3940" t="s">
        <v>8323</v>
      </c>
      <c r="R3940" t="s">
        <v>8352</v>
      </c>
      <c r="S3940" s="14">
        <f t="shared" si="368"/>
        <v>42651.006273148145</v>
      </c>
      <c r="T3940" s="14">
        <f t="shared" si="369"/>
        <v>42711.047939814816</v>
      </c>
      <c r="U3940">
        <f t="shared" si="370"/>
        <v>61</v>
      </c>
      <c r="V3940">
        <f t="shared" si="371"/>
        <v>2016</v>
      </c>
    </row>
    <row r="3941" spans="1:22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66"/>
        <v>0</v>
      </c>
      <c r="P3941">
        <f t="shared" si="367"/>
        <v>0</v>
      </c>
      <c r="Q3941" t="s">
        <v>8323</v>
      </c>
      <c r="R3941" t="s">
        <v>8352</v>
      </c>
      <c r="S3941" s="14">
        <f t="shared" si="368"/>
        <v>41800.819571759261</v>
      </c>
      <c r="T3941" s="14">
        <f t="shared" si="369"/>
        <v>41830.819571759261</v>
      </c>
      <c r="U3941">
        <f t="shared" si="370"/>
        <v>30</v>
      </c>
      <c r="V3941">
        <f t="shared" si="371"/>
        <v>2014</v>
      </c>
    </row>
    <row r="3942" spans="1:22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66"/>
        <v>0</v>
      </c>
      <c r="P3942">
        <f t="shared" si="367"/>
        <v>0</v>
      </c>
      <c r="Q3942" t="s">
        <v>8323</v>
      </c>
      <c r="R3942" t="s">
        <v>8352</v>
      </c>
      <c r="S3942" s="14">
        <f t="shared" si="368"/>
        <v>41847.930694444447</v>
      </c>
      <c r="T3942" s="14">
        <f t="shared" si="369"/>
        <v>41877.930694444447</v>
      </c>
      <c r="U3942">
        <f t="shared" si="370"/>
        <v>30</v>
      </c>
      <c r="V3942">
        <f t="shared" si="371"/>
        <v>2014</v>
      </c>
    </row>
    <row r="3943" spans="1:22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66"/>
        <v>0</v>
      </c>
      <c r="P3943">
        <f t="shared" si="367"/>
        <v>0</v>
      </c>
      <c r="Q3943" t="s">
        <v>8310</v>
      </c>
      <c r="R3943" t="s">
        <v>8346</v>
      </c>
      <c r="S3943" s="14">
        <f t="shared" si="368"/>
        <v>41927.235636574071</v>
      </c>
      <c r="T3943" s="14">
        <f t="shared" si="369"/>
        <v>41957.277303240742</v>
      </c>
      <c r="U3943">
        <f t="shared" si="370"/>
        <v>31</v>
      </c>
      <c r="V3943">
        <f t="shared" si="371"/>
        <v>2014</v>
      </c>
    </row>
    <row r="3944" spans="1:22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66"/>
        <v>0</v>
      </c>
      <c r="P3944">
        <f t="shared" si="367"/>
        <v>0</v>
      </c>
      <c r="Q3944" t="s">
        <v>8310</v>
      </c>
      <c r="R3944" t="s">
        <v>8346</v>
      </c>
      <c r="S3944" s="14">
        <f t="shared" si="368"/>
        <v>40355.024953703702</v>
      </c>
      <c r="T3944" s="14">
        <f t="shared" si="369"/>
        <v>40390</v>
      </c>
      <c r="U3944">
        <f t="shared" si="370"/>
        <v>35</v>
      </c>
      <c r="V3944">
        <f t="shared" si="371"/>
        <v>2010</v>
      </c>
    </row>
    <row r="3945" spans="1:22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66"/>
        <v>0</v>
      </c>
      <c r="P3945">
        <f t="shared" si="367"/>
        <v>0</v>
      </c>
      <c r="Q3945" t="s">
        <v>8308</v>
      </c>
      <c r="R3945" t="s">
        <v>8355</v>
      </c>
      <c r="S3945" s="14">
        <f t="shared" si="368"/>
        <v>42167.813703703709</v>
      </c>
      <c r="T3945" s="14">
        <f t="shared" si="369"/>
        <v>42197.813703703709</v>
      </c>
      <c r="U3945">
        <f t="shared" si="370"/>
        <v>30</v>
      </c>
      <c r="V3945">
        <f t="shared" si="371"/>
        <v>2015</v>
      </c>
    </row>
    <row r="3946" spans="1:22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66"/>
        <v>0</v>
      </c>
      <c r="P3946">
        <f t="shared" si="367"/>
        <v>0</v>
      </c>
      <c r="Q3946" t="s">
        <v>8308</v>
      </c>
      <c r="R3946" t="s">
        <v>8355</v>
      </c>
      <c r="S3946" s="14">
        <f t="shared" si="368"/>
        <v>41897.702199074076</v>
      </c>
      <c r="T3946" s="14">
        <f t="shared" si="369"/>
        <v>41918.208333333336</v>
      </c>
      <c r="U3946">
        <f t="shared" si="370"/>
        <v>21</v>
      </c>
      <c r="V3946">
        <f t="shared" si="371"/>
        <v>2014</v>
      </c>
    </row>
    <row r="3947" spans="1:22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66"/>
        <v>0</v>
      </c>
      <c r="P3947">
        <f t="shared" si="367"/>
        <v>0</v>
      </c>
      <c r="Q3947" t="s">
        <v>8308</v>
      </c>
      <c r="R3947" t="s">
        <v>8355</v>
      </c>
      <c r="S3947" s="14">
        <f t="shared" si="368"/>
        <v>42060.001805555556</v>
      </c>
      <c r="T3947" s="14">
        <f t="shared" si="369"/>
        <v>42094.985416666663</v>
      </c>
      <c r="U3947">
        <f t="shared" si="370"/>
        <v>35</v>
      </c>
      <c r="V3947">
        <f t="shared" si="371"/>
        <v>2015</v>
      </c>
    </row>
    <row r="3948" spans="1:22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66"/>
        <v>0</v>
      </c>
      <c r="P3948">
        <f t="shared" si="367"/>
        <v>0</v>
      </c>
      <c r="Q3948" t="s">
        <v>8308</v>
      </c>
      <c r="R3948" t="s">
        <v>8355</v>
      </c>
      <c r="S3948" s="14">
        <f t="shared" si="368"/>
        <v>42198.775787037041</v>
      </c>
      <c r="T3948" s="14">
        <f t="shared" si="369"/>
        <v>42227.775787037041</v>
      </c>
      <c r="U3948">
        <f t="shared" si="370"/>
        <v>29</v>
      </c>
      <c r="V3948">
        <f t="shared" si="371"/>
        <v>2015</v>
      </c>
    </row>
    <row r="3949" spans="1:22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66"/>
        <v>0</v>
      </c>
      <c r="P3949">
        <f t="shared" si="367"/>
        <v>0</v>
      </c>
      <c r="Q3949" t="s">
        <v>8308</v>
      </c>
      <c r="R3949" t="s">
        <v>8355</v>
      </c>
      <c r="S3949" s="14">
        <f t="shared" si="368"/>
        <v>42708.842245370368</v>
      </c>
      <c r="T3949" s="14">
        <f t="shared" si="369"/>
        <v>42738.842245370368</v>
      </c>
      <c r="U3949">
        <f t="shared" si="370"/>
        <v>30</v>
      </c>
      <c r="V3949">
        <f t="shared" si="371"/>
        <v>2016</v>
      </c>
    </row>
    <row r="3950" spans="1:22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66"/>
        <v>0</v>
      </c>
      <c r="P3950">
        <f t="shared" si="367"/>
        <v>0</v>
      </c>
      <c r="Q3950" t="s">
        <v>8308</v>
      </c>
      <c r="R3950" t="s">
        <v>8355</v>
      </c>
      <c r="S3950" s="14">
        <f t="shared" si="368"/>
        <v>42101.633703703701</v>
      </c>
      <c r="T3950" s="14">
        <f t="shared" si="369"/>
        <v>42161.633703703701</v>
      </c>
      <c r="U3950">
        <f t="shared" si="370"/>
        <v>60</v>
      </c>
      <c r="V3950">
        <f t="shared" si="371"/>
        <v>2015</v>
      </c>
    </row>
    <row r="3951" spans="1:22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66"/>
        <v>0</v>
      </c>
      <c r="P3951">
        <f t="shared" si="367"/>
        <v>0</v>
      </c>
      <c r="Q3951" t="s">
        <v>8308</v>
      </c>
      <c r="R3951" t="s">
        <v>8355</v>
      </c>
      <c r="S3951" s="14">
        <f t="shared" si="368"/>
        <v>42103.676180555558</v>
      </c>
      <c r="T3951" s="14">
        <f t="shared" si="369"/>
        <v>42115.676180555558</v>
      </c>
      <c r="U3951">
        <f t="shared" si="370"/>
        <v>12</v>
      </c>
      <c r="V3951">
        <f t="shared" si="371"/>
        <v>2015</v>
      </c>
    </row>
    <row r="3952" spans="1:22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66"/>
        <v>0</v>
      </c>
      <c r="P3952">
        <f t="shared" si="367"/>
        <v>0</v>
      </c>
      <c r="Q3952" t="s">
        <v>8308</v>
      </c>
      <c r="R3952" t="s">
        <v>8355</v>
      </c>
      <c r="S3952" s="14">
        <f t="shared" si="368"/>
        <v>42130.78361111111</v>
      </c>
      <c r="T3952" s="14">
        <f t="shared" si="369"/>
        <v>42160.78361111111</v>
      </c>
      <c r="U3952">
        <f t="shared" si="370"/>
        <v>30</v>
      </c>
      <c r="V3952">
        <f t="shared" si="371"/>
        <v>2015</v>
      </c>
    </row>
    <row r="3953" spans="1:22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66"/>
        <v>0</v>
      </c>
      <c r="P3953">
        <f t="shared" si="367"/>
        <v>0</v>
      </c>
      <c r="Q3953" t="s">
        <v>8308</v>
      </c>
      <c r="R3953" t="s">
        <v>8355</v>
      </c>
      <c r="S3953" s="14">
        <f t="shared" si="368"/>
        <v>42264.620115740734</v>
      </c>
      <c r="T3953" s="14">
        <f t="shared" si="369"/>
        <v>42294.620115740734</v>
      </c>
      <c r="U3953">
        <f t="shared" si="370"/>
        <v>30</v>
      </c>
      <c r="V3953">
        <f t="shared" si="371"/>
        <v>2015</v>
      </c>
    </row>
    <row r="3954" spans="1:22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66"/>
        <v>0</v>
      </c>
      <c r="P3954">
        <f t="shared" si="367"/>
        <v>0</v>
      </c>
      <c r="Q3954" t="s">
        <v>8308</v>
      </c>
      <c r="R3954" t="s">
        <v>8355</v>
      </c>
      <c r="S3954" s="14">
        <f t="shared" si="368"/>
        <v>41978.930972222224</v>
      </c>
      <c r="T3954" s="14">
        <f t="shared" si="369"/>
        <v>42035.027083333334</v>
      </c>
      <c r="U3954">
        <f t="shared" si="370"/>
        <v>57</v>
      </c>
      <c r="V3954">
        <f t="shared" si="371"/>
        <v>2014</v>
      </c>
    </row>
    <row r="3955" spans="1:22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66"/>
        <v>0</v>
      </c>
      <c r="P3955">
        <f t="shared" si="367"/>
        <v>0</v>
      </c>
      <c r="Q3955" t="s">
        <v>8308</v>
      </c>
      <c r="R3955" t="s">
        <v>8355</v>
      </c>
      <c r="S3955" s="14">
        <f t="shared" si="368"/>
        <v>42466.858888888892</v>
      </c>
      <c r="T3955" s="14">
        <f t="shared" si="369"/>
        <v>42490.916666666672</v>
      </c>
      <c r="U3955">
        <f t="shared" si="370"/>
        <v>25</v>
      </c>
      <c r="V3955">
        <f t="shared" si="371"/>
        <v>2016</v>
      </c>
    </row>
    <row r="3956" spans="1:22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66"/>
        <v>0</v>
      </c>
      <c r="P3956">
        <f t="shared" si="367"/>
        <v>0</v>
      </c>
      <c r="Q3956" t="s">
        <v>8308</v>
      </c>
      <c r="R3956" t="s">
        <v>8355</v>
      </c>
      <c r="S3956" s="14">
        <f t="shared" si="368"/>
        <v>42322.011574074073</v>
      </c>
      <c r="T3956" s="14">
        <f t="shared" si="369"/>
        <v>42367.011574074073</v>
      </c>
      <c r="U3956">
        <f t="shared" si="370"/>
        <v>45</v>
      </c>
      <c r="V3956">
        <f t="shared" si="371"/>
        <v>2015</v>
      </c>
    </row>
    <row r="3957" spans="1:22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66"/>
        <v>0</v>
      </c>
      <c r="P3957">
        <f t="shared" si="367"/>
        <v>0</v>
      </c>
      <c r="Q3957" t="s">
        <v>8308</v>
      </c>
      <c r="R3957" t="s">
        <v>8355</v>
      </c>
      <c r="S3957" s="14">
        <f t="shared" si="368"/>
        <v>42248.934675925921</v>
      </c>
      <c r="T3957" s="14">
        <f t="shared" si="369"/>
        <v>42303.934675925921</v>
      </c>
      <c r="U3957">
        <f t="shared" si="370"/>
        <v>55</v>
      </c>
      <c r="V3957">
        <f t="shared" si="371"/>
        <v>2015</v>
      </c>
    </row>
    <row r="3958" spans="1:22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66"/>
        <v>0</v>
      </c>
      <c r="P3958">
        <f t="shared" si="367"/>
        <v>0</v>
      </c>
      <c r="Q3958" t="s">
        <v>8308</v>
      </c>
      <c r="R3958" t="s">
        <v>8355</v>
      </c>
      <c r="S3958" s="14">
        <f t="shared" si="368"/>
        <v>42346.736400462964</v>
      </c>
      <c r="T3958" s="14">
        <f t="shared" si="369"/>
        <v>42386.958333333328</v>
      </c>
      <c r="U3958">
        <f t="shared" si="370"/>
        <v>41</v>
      </c>
      <c r="V3958">
        <f t="shared" si="371"/>
        <v>2015</v>
      </c>
    </row>
    <row r="3959" spans="1:22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66"/>
        <v>0</v>
      </c>
      <c r="P3959">
        <f t="shared" si="367"/>
        <v>0</v>
      </c>
      <c r="Q3959" t="s">
        <v>8308</v>
      </c>
      <c r="R3959" t="s">
        <v>8355</v>
      </c>
      <c r="S3959" s="14">
        <f t="shared" si="368"/>
        <v>42380.812627314815</v>
      </c>
      <c r="T3959" s="14">
        <f t="shared" si="369"/>
        <v>42410.812627314815</v>
      </c>
      <c r="U3959">
        <f t="shared" si="370"/>
        <v>30</v>
      </c>
      <c r="V3959">
        <f t="shared" si="371"/>
        <v>2016</v>
      </c>
    </row>
    <row r="3960" spans="1:22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66"/>
        <v>0</v>
      </c>
      <c r="P3960">
        <f t="shared" si="367"/>
        <v>0</v>
      </c>
      <c r="Q3960" t="s">
        <v>8308</v>
      </c>
      <c r="R3960" t="s">
        <v>8355</v>
      </c>
      <c r="S3960" s="14">
        <f t="shared" si="368"/>
        <v>42150.777731481481</v>
      </c>
      <c r="T3960" s="14">
        <f t="shared" si="369"/>
        <v>42180.777731481481</v>
      </c>
      <c r="U3960">
        <f t="shared" si="370"/>
        <v>30</v>
      </c>
      <c r="V3960">
        <f t="shared" si="371"/>
        <v>2015</v>
      </c>
    </row>
    <row r="3961" spans="1:22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66"/>
        <v>0</v>
      </c>
      <c r="P3961">
        <f t="shared" si="367"/>
        <v>0</v>
      </c>
      <c r="Q3961" t="s">
        <v>8308</v>
      </c>
      <c r="R3961" t="s">
        <v>8355</v>
      </c>
      <c r="S3961" s="14">
        <f t="shared" si="368"/>
        <v>42592.836076388892</v>
      </c>
      <c r="T3961" s="14">
        <f t="shared" si="369"/>
        <v>42622.836076388892</v>
      </c>
      <c r="U3961">
        <f t="shared" si="370"/>
        <v>30</v>
      </c>
      <c r="V3961">
        <f t="shared" si="371"/>
        <v>2016</v>
      </c>
    </row>
    <row r="3962" spans="1:22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66"/>
        <v>0</v>
      </c>
      <c r="P3962">
        <f t="shared" si="367"/>
        <v>0</v>
      </c>
      <c r="Q3962" t="s">
        <v>8308</v>
      </c>
      <c r="R3962" t="s">
        <v>8355</v>
      </c>
      <c r="S3962" s="14">
        <f t="shared" si="368"/>
        <v>42669.870173611111</v>
      </c>
      <c r="T3962" s="14">
        <f t="shared" si="369"/>
        <v>42699.911840277782</v>
      </c>
      <c r="U3962">
        <f t="shared" si="370"/>
        <v>31</v>
      </c>
      <c r="V3962">
        <f t="shared" si="371"/>
        <v>2016</v>
      </c>
    </row>
    <row r="3963" spans="1:22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66"/>
        <v>0</v>
      </c>
      <c r="P3963">
        <f t="shared" si="367"/>
        <v>0</v>
      </c>
      <c r="Q3963" t="s">
        <v>8308</v>
      </c>
      <c r="R3963" t="s">
        <v>8355</v>
      </c>
      <c r="S3963" s="14">
        <f t="shared" si="368"/>
        <v>42213.013078703705</v>
      </c>
      <c r="T3963" s="14">
        <f t="shared" si="369"/>
        <v>42242.013078703705</v>
      </c>
      <c r="U3963">
        <f t="shared" si="370"/>
        <v>29</v>
      </c>
      <c r="V3963">
        <f t="shared" si="371"/>
        <v>2015</v>
      </c>
    </row>
    <row r="3964" spans="1:22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66"/>
        <v>0</v>
      </c>
      <c r="P3964">
        <f t="shared" si="367"/>
        <v>0</v>
      </c>
      <c r="Q3964" t="s">
        <v>8308</v>
      </c>
      <c r="R3964" t="s">
        <v>8355</v>
      </c>
      <c r="S3964" s="14">
        <f t="shared" si="368"/>
        <v>42237.016388888893</v>
      </c>
      <c r="T3964" s="14">
        <f t="shared" si="369"/>
        <v>42282.016388888893</v>
      </c>
      <c r="U3964">
        <f t="shared" si="370"/>
        <v>45</v>
      </c>
      <c r="V3964">
        <f t="shared" si="371"/>
        <v>2015</v>
      </c>
    </row>
    <row r="3965" spans="1:22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66"/>
        <v>0</v>
      </c>
      <c r="P3965">
        <f t="shared" si="367"/>
        <v>0</v>
      </c>
      <c r="Q3965" t="s">
        <v>8308</v>
      </c>
      <c r="R3965" t="s">
        <v>8355</v>
      </c>
      <c r="S3965" s="14">
        <f t="shared" si="368"/>
        <v>41954.838240740741</v>
      </c>
      <c r="T3965" s="14">
        <f t="shared" si="369"/>
        <v>42014.838240740741</v>
      </c>
      <c r="U3965">
        <f t="shared" si="370"/>
        <v>60</v>
      </c>
      <c r="V3965">
        <f t="shared" si="371"/>
        <v>2014</v>
      </c>
    </row>
    <row r="3966" spans="1:22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66"/>
        <v>0</v>
      </c>
      <c r="P3966">
        <f t="shared" si="367"/>
        <v>0</v>
      </c>
      <c r="Q3966" t="s">
        <v>8308</v>
      </c>
      <c r="R3966" t="s">
        <v>8355</v>
      </c>
      <c r="S3966" s="14">
        <f t="shared" si="368"/>
        <v>41968.262314814812</v>
      </c>
      <c r="T3966" s="14">
        <f t="shared" si="369"/>
        <v>42008.262314814812</v>
      </c>
      <c r="U3966">
        <f t="shared" si="370"/>
        <v>40</v>
      </c>
      <c r="V3966">
        <f t="shared" si="371"/>
        <v>2014</v>
      </c>
    </row>
    <row r="3967" spans="1:22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66"/>
        <v>0</v>
      </c>
      <c r="P3967">
        <f t="shared" si="367"/>
        <v>0</v>
      </c>
      <c r="Q3967" t="s">
        <v>8308</v>
      </c>
      <c r="R3967" t="s">
        <v>8355</v>
      </c>
      <c r="S3967" s="14">
        <f t="shared" si="368"/>
        <v>42276.120636574073</v>
      </c>
      <c r="T3967" s="14">
        <f t="shared" si="369"/>
        <v>42306.120636574073</v>
      </c>
      <c r="U3967">
        <f t="shared" si="370"/>
        <v>30</v>
      </c>
      <c r="V3967">
        <f t="shared" si="371"/>
        <v>2015</v>
      </c>
    </row>
    <row r="3968" spans="1:22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66"/>
        <v>0</v>
      </c>
      <c r="P3968">
        <f t="shared" si="367"/>
        <v>0</v>
      </c>
      <c r="Q3968" t="s">
        <v>8308</v>
      </c>
      <c r="R3968" t="s">
        <v>8355</v>
      </c>
      <c r="S3968" s="14">
        <f t="shared" si="368"/>
        <v>42717.121377314819</v>
      </c>
      <c r="T3968" s="14">
        <f t="shared" si="369"/>
        <v>42745.372916666667</v>
      </c>
      <c r="U3968">
        <f t="shared" si="370"/>
        <v>29</v>
      </c>
      <c r="V3968">
        <f t="shared" si="371"/>
        <v>2016</v>
      </c>
    </row>
    <row r="3969" spans="1:22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66"/>
        <v>0</v>
      </c>
      <c r="P3969">
        <f t="shared" si="367"/>
        <v>0</v>
      </c>
      <c r="Q3969" t="s">
        <v>8308</v>
      </c>
      <c r="R3969" t="s">
        <v>8355</v>
      </c>
      <c r="S3969" s="14">
        <f t="shared" si="368"/>
        <v>41976.88490740741</v>
      </c>
      <c r="T3969" s="14">
        <f t="shared" si="369"/>
        <v>42006.88490740741</v>
      </c>
      <c r="U3969">
        <f t="shared" si="370"/>
        <v>30</v>
      </c>
      <c r="V3969">
        <f t="shared" si="371"/>
        <v>2014</v>
      </c>
    </row>
    <row r="3970" spans="1:22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72">ROUND(E3970/D3970*100,0)</f>
        <v>0</v>
      </c>
      <c r="P3970">
        <f t="shared" si="367"/>
        <v>0</v>
      </c>
      <c r="Q3970" t="s">
        <v>8308</v>
      </c>
      <c r="R3970" t="s">
        <v>8355</v>
      </c>
      <c r="S3970" s="14">
        <f t="shared" si="368"/>
        <v>42157.916481481487</v>
      </c>
      <c r="T3970" s="14">
        <f t="shared" si="369"/>
        <v>42187.916481481487</v>
      </c>
      <c r="U3970">
        <f t="shared" si="370"/>
        <v>30</v>
      </c>
      <c r="V3970">
        <f t="shared" si="371"/>
        <v>2015</v>
      </c>
    </row>
    <row r="3971" spans="1:22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72"/>
        <v>0</v>
      </c>
      <c r="P3971">
        <f t="shared" ref="P3971:P4034" si="373">IFERROR(ROUND(E3971/L3971,2),0)</f>
        <v>0</v>
      </c>
      <c r="Q3971" t="s">
        <v>8308</v>
      </c>
      <c r="R3971" t="s">
        <v>8355</v>
      </c>
      <c r="S3971" s="14">
        <f t="shared" ref="S3971:S4034" si="374">+(((J3971/60)/60)/24)+DATE(1970,1,1)</f>
        <v>41956.853078703702</v>
      </c>
      <c r="T3971" s="14">
        <f t="shared" ref="T3971:T4034" si="375">+(((I3971/60)/60)/24)+DATE(1970,1,1)</f>
        <v>41991.853078703702</v>
      </c>
      <c r="U3971">
        <f t="shared" ref="U3971:U4034" si="376">CEILING(T3971-S3971,1)</f>
        <v>35</v>
      </c>
      <c r="V3971">
        <f t="shared" ref="V3971:V4034" si="377">YEAR(S3971)</f>
        <v>2014</v>
      </c>
    </row>
    <row r="3972" spans="1:22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72"/>
        <v>0</v>
      </c>
      <c r="P3972">
        <f t="shared" si="373"/>
        <v>0</v>
      </c>
      <c r="Q3972" t="s">
        <v>8308</v>
      </c>
      <c r="R3972" t="s">
        <v>8355</v>
      </c>
      <c r="S3972" s="14">
        <f t="shared" si="374"/>
        <v>42444.268101851849</v>
      </c>
      <c r="T3972" s="14">
        <f t="shared" si="375"/>
        <v>42474.268101851849</v>
      </c>
      <c r="U3972">
        <f t="shared" si="376"/>
        <v>30</v>
      </c>
      <c r="V3972">
        <f t="shared" si="377"/>
        <v>2016</v>
      </c>
    </row>
    <row r="3973" spans="1:22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72"/>
        <v>0</v>
      </c>
      <c r="P3973">
        <f t="shared" si="373"/>
        <v>0</v>
      </c>
      <c r="Q3973" t="s">
        <v>8326</v>
      </c>
      <c r="R3973" t="s">
        <v>8354</v>
      </c>
      <c r="S3973" s="14">
        <f t="shared" si="374"/>
        <v>42342.03943287037</v>
      </c>
      <c r="T3973" s="14">
        <f t="shared" si="375"/>
        <v>42372.03943287037</v>
      </c>
      <c r="U3973">
        <f t="shared" si="376"/>
        <v>30</v>
      </c>
      <c r="V3973">
        <f t="shared" si="377"/>
        <v>2015</v>
      </c>
    </row>
    <row r="3974" spans="1:22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72"/>
        <v>0</v>
      </c>
      <c r="P3974">
        <f t="shared" si="373"/>
        <v>0</v>
      </c>
      <c r="Q3974" t="s">
        <v>8326</v>
      </c>
      <c r="R3974" t="s">
        <v>8354</v>
      </c>
      <c r="S3974" s="14">
        <f t="shared" si="374"/>
        <v>42224.408275462964</v>
      </c>
      <c r="T3974" s="14">
        <f t="shared" si="375"/>
        <v>42254.408275462964</v>
      </c>
      <c r="U3974">
        <f t="shared" si="376"/>
        <v>30</v>
      </c>
      <c r="V3974">
        <f t="shared" si="377"/>
        <v>2015</v>
      </c>
    </row>
    <row r="3975" spans="1:22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72"/>
        <v>0</v>
      </c>
      <c r="P3975">
        <f t="shared" si="373"/>
        <v>0</v>
      </c>
      <c r="Q3975" t="s">
        <v>8326</v>
      </c>
      <c r="R3975" t="s">
        <v>8354</v>
      </c>
      <c r="S3975" s="14">
        <f t="shared" si="374"/>
        <v>42655.736956018518</v>
      </c>
      <c r="T3975" s="14">
        <f t="shared" si="375"/>
        <v>42700.778622685189</v>
      </c>
      <c r="U3975">
        <f t="shared" si="376"/>
        <v>46</v>
      </c>
      <c r="V3975">
        <f t="shared" si="377"/>
        <v>2016</v>
      </c>
    </row>
    <row r="3976" spans="1:22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72"/>
        <v>0</v>
      </c>
      <c r="P3976">
        <f t="shared" si="373"/>
        <v>0</v>
      </c>
      <c r="Q3976" t="s">
        <v>8326</v>
      </c>
      <c r="R3976" t="s">
        <v>8354</v>
      </c>
      <c r="S3976" s="14">
        <f t="shared" si="374"/>
        <v>41831.884108796294</v>
      </c>
      <c r="T3976" s="14">
        <f t="shared" si="375"/>
        <v>41861.884108796294</v>
      </c>
      <c r="U3976">
        <f t="shared" si="376"/>
        <v>30</v>
      </c>
      <c r="V3976">
        <f t="shared" si="377"/>
        <v>2014</v>
      </c>
    </row>
    <row r="3977" spans="1:22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72"/>
        <v>0</v>
      </c>
      <c r="P3977">
        <f t="shared" si="373"/>
        <v>0</v>
      </c>
      <c r="Q3977" t="s">
        <v>8326</v>
      </c>
      <c r="R3977" t="s">
        <v>8354</v>
      </c>
      <c r="S3977" s="14">
        <f t="shared" si="374"/>
        <v>41993.738298611104</v>
      </c>
      <c r="T3977" s="14">
        <f t="shared" si="375"/>
        <v>42053.738298611104</v>
      </c>
      <c r="U3977">
        <f t="shared" si="376"/>
        <v>60</v>
      </c>
      <c r="V3977">
        <f t="shared" si="377"/>
        <v>2014</v>
      </c>
    </row>
    <row r="3978" spans="1:22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72"/>
        <v>0</v>
      </c>
      <c r="P3978">
        <f t="shared" si="373"/>
        <v>0</v>
      </c>
      <c r="Q3978" t="s">
        <v>8326</v>
      </c>
      <c r="R3978" t="s">
        <v>8354</v>
      </c>
      <c r="S3978" s="14">
        <f t="shared" si="374"/>
        <v>42164.170046296291</v>
      </c>
      <c r="T3978" s="14">
        <f t="shared" si="375"/>
        <v>42224.170046296291</v>
      </c>
      <c r="U3978">
        <f t="shared" si="376"/>
        <v>60</v>
      </c>
      <c r="V3978">
        <f t="shared" si="377"/>
        <v>2015</v>
      </c>
    </row>
    <row r="3979" spans="1:22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72"/>
        <v>0</v>
      </c>
      <c r="P3979">
        <f t="shared" si="373"/>
        <v>0</v>
      </c>
      <c r="Q3979" t="s">
        <v>8326</v>
      </c>
      <c r="R3979" t="s">
        <v>8354</v>
      </c>
      <c r="S3979" s="14">
        <f t="shared" si="374"/>
        <v>42397.89980324074</v>
      </c>
      <c r="T3979" s="14">
        <f t="shared" si="375"/>
        <v>42427.89980324074</v>
      </c>
      <c r="U3979">
        <f t="shared" si="376"/>
        <v>30</v>
      </c>
      <c r="V3979">
        <f t="shared" si="377"/>
        <v>2016</v>
      </c>
    </row>
    <row r="3980" spans="1:22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72"/>
        <v>0</v>
      </c>
      <c r="P3980">
        <f t="shared" si="373"/>
        <v>0</v>
      </c>
      <c r="Q3980" t="s">
        <v>8326</v>
      </c>
      <c r="R3980" t="s">
        <v>8354</v>
      </c>
      <c r="S3980" s="14">
        <f t="shared" si="374"/>
        <v>42031.965138888889</v>
      </c>
      <c r="T3980" s="14">
        <f t="shared" si="375"/>
        <v>42080.75</v>
      </c>
      <c r="U3980">
        <f t="shared" si="376"/>
        <v>49</v>
      </c>
      <c r="V3980">
        <f t="shared" si="377"/>
        <v>2015</v>
      </c>
    </row>
    <row r="3981" spans="1:22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72"/>
        <v>0</v>
      </c>
      <c r="P3981">
        <f t="shared" si="373"/>
        <v>0</v>
      </c>
      <c r="Q3981" t="s">
        <v>8326</v>
      </c>
      <c r="R3981" t="s">
        <v>8354</v>
      </c>
      <c r="S3981" s="14">
        <f t="shared" si="374"/>
        <v>42265.818622685183</v>
      </c>
      <c r="T3981" s="14">
        <f t="shared" si="375"/>
        <v>42295.818622685183</v>
      </c>
      <c r="U3981">
        <f t="shared" si="376"/>
        <v>30</v>
      </c>
      <c r="V3981">
        <f t="shared" si="377"/>
        <v>2015</v>
      </c>
    </row>
    <row r="3982" spans="1:22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72"/>
        <v>0</v>
      </c>
      <c r="P3982">
        <f t="shared" si="373"/>
        <v>0</v>
      </c>
      <c r="Q3982" t="s">
        <v>8326</v>
      </c>
      <c r="R3982" t="s">
        <v>8357</v>
      </c>
      <c r="S3982" s="14">
        <f t="shared" si="374"/>
        <v>42498.899398148147</v>
      </c>
      <c r="T3982" s="14">
        <f t="shared" si="375"/>
        <v>42528.879166666666</v>
      </c>
      <c r="U3982">
        <f t="shared" si="376"/>
        <v>30</v>
      </c>
      <c r="V3982">
        <f t="shared" si="377"/>
        <v>2016</v>
      </c>
    </row>
    <row r="3983" spans="1:22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72"/>
        <v>0</v>
      </c>
      <c r="P3983">
        <f t="shared" si="373"/>
        <v>0</v>
      </c>
      <c r="Q3983" t="s">
        <v>8326</v>
      </c>
      <c r="R3983" t="s">
        <v>8357</v>
      </c>
      <c r="S3983" s="14">
        <f t="shared" si="374"/>
        <v>41928.015439814815</v>
      </c>
      <c r="T3983" s="14">
        <f t="shared" si="375"/>
        <v>41958.057106481487</v>
      </c>
      <c r="U3983">
        <f t="shared" si="376"/>
        <v>31</v>
      </c>
      <c r="V3983">
        <f t="shared" si="377"/>
        <v>2014</v>
      </c>
    </row>
    <row r="3984" spans="1:22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72"/>
        <v>0</v>
      </c>
      <c r="P3984">
        <f t="shared" si="373"/>
        <v>0</v>
      </c>
      <c r="Q3984" t="s">
        <v>8326</v>
      </c>
      <c r="R3984" t="s">
        <v>8357</v>
      </c>
      <c r="S3984" s="14">
        <f t="shared" si="374"/>
        <v>42047.05574074074</v>
      </c>
      <c r="T3984" s="14">
        <f t="shared" si="375"/>
        <v>42077.014074074075</v>
      </c>
      <c r="U3984">
        <f t="shared" si="376"/>
        <v>30</v>
      </c>
      <c r="V3984">
        <f t="shared" si="377"/>
        <v>2015</v>
      </c>
    </row>
    <row r="3985" spans="1:22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72"/>
        <v>0</v>
      </c>
      <c r="P3985">
        <f t="shared" si="373"/>
        <v>0</v>
      </c>
      <c r="Q3985" t="s">
        <v>8326</v>
      </c>
      <c r="R3985" t="s">
        <v>8357</v>
      </c>
      <c r="S3985" s="14">
        <f t="shared" si="374"/>
        <v>42105.072962962964</v>
      </c>
      <c r="T3985" s="14">
        <f t="shared" si="375"/>
        <v>42135.072962962964</v>
      </c>
      <c r="U3985">
        <f t="shared" si="376"/>
        <v>30</v>
      </c>
      <c r="V3985">
        <f t="shared" si="377"/>
        <v>2015</v>
      </c>
    </row>
    <row r="3986" spans="1:22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72"/>
        <v>0</v>
      </c>
      <c r="P3986">
        <f t="shared" si="373"/>
        <v>0</v>
      </c>
      <c r="Q3986" t="s">
        <v>8326</v>
      </c>
      <c r="R3986" t="s">
        <v>8357</v>
      </c>
      <c r="S3986" s="14">
        <f t="shared" si="374"/>
        <v>41835.951782407406</v>
      </c>
      <c r="T3986" s="14">
        <f t="shared" si="375"/>
        <v>41865.951782407406</v>
      </c>
      <c r="U3986">
        <f t="shared" si="376"/>
        <v>30</v>
      </c>
      <c r="V3986">
        <f t="shared" si="377"/>
        <v>2014</v>
      </c>
    </row>
    <row r="3987" spans="1:22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72"/>
        <v>0</v>
      </c>
      <c r="P3987">
        <f t="shared" si="373"/>
        <v>0</v>
      </c>
      <c r="Q3987" t="s">
        <v>8326</v>
      </c>
      <c r="R3987" t="s">
        <v>8357</v>
      </c>
      <c r="S3987" s="14">
        <f t="shared" si="374"/>
        <v>42371.446909722217</v>
      </c>
      <c r="T3987" s="14">
        <f t="shared" si="375"/>
        <v>42401.446909722217</v>
      </c>
      <c r="U3987">
        <f t="shared" si="376"/>
        <v>30</v>
      </c>
      <c r="V3987">
        <f t="shared" si="377"/>
        <v>2016</v>
      </c>
    </row>
    <row r="3988" spans="1:22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72"/>
        <v>0</v>
      </c>
      <c r="P3988">
        <f t="shared" si="373"/>
        <v>0</v>
      </c>
      <c r="Q3988" t="s">
        <v>8326</v>
      </c>
      <c r="R3988" t="s">
        <v>8357</v>
      </c>
      <c r="S3988" s="14">
        <f t="shared" si="374"/>
        <v>41971.876863425925</v>
      </c>
      <c r="T3988" s="14">
        <f t="shared" si="375"/>
        <v>41986.876863425925</v>
      </c>
      <c r="U3988">
        <f t="shared" si="376"/>
        <v>15</v>
      </c>
      <c r="V3988">
        <f t="shared" si="377"/>
        <v>2014</v>
      </c>
    </row>
    <row r="3989" spans="1:22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72"/>
        <v>0</v>
      </c>
      <c r="P3989">
        <f t="shared" si="373"/>
        <v>0</v>
      </c>
      <c r="Q3989" t="s">
        <v>8326</v>
      </c>
      <c r="R3989" t="s">
        <v>8357</v>
      </c>
      <c r="S3989" s="14">
        <f t="shared" si="374"/>
        <v>42732.00681712963</v>
      </c>
      <c r="T3989" s="14">
        <f t="shared" si="375"/>
        <v>42792.00681712963</v>
      </c>
      <c r="U3989">
        <f t="shared" si="376"/>
        <v>60</v>
      </c>
      <c r="V3989">
        <f t="shared" si="377"/>
        <v>2016</v>
      </c>
    </row>
    <row r="3990" spans="1:22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72"/>
        <v>0</v>
      </c>
      <c r="P3990">
        <f t="shared" si="373"/>
        <v>0</v>
      </c>
      <c r="Q3990" t="s">
        <v>8326</v>
      </c>
      <c r="R3990" t="s">
        <v>8357</v>
      </c>
      <c r="S3990" s="14">
        <f t="shared" si="374"/>
        <v>41942.653379629628</v>
      </c>
      <c r="T3990" s="14">
        <f t="shared" si="375"/>
        <v>41972.6950462963</v>
      </c>
      <c r="U3990">
        <f t="shared" si="376"/>
        <v>31</v>
      </c>
      <c r="V3990">
        <f t="shared" si="377"/>
        <v>2014</v>
      </c>
    </row>
    <row r="3991" spans="1:22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72"/>
        <v>0</v>
      </c>
      <c r="P3991">
        <f t="shared" si="373"/>
        <v>0</v>
      </c>
      <c r="Q3991" t="s">
        <v>8326</v>
      </c>
      <c r="R3991" t="s">
        <v>8357</v>
      </c>
      <c r="S3991" s="14">
        <f t="shared" si="374"/>
        <v>41926.680879629632</v>
      </c>
      <c r="T3991" s="14">
        <f t="shared" si="375"/>
        <v>41956.722546296296</v>
      </c>
      <c r="U3991">
        <f t="shared" si="376"/>
        <v>31</v>
      </c>
      <c r="V3991">
        <f t="shared" si="377"/>
        <v>2014</v>
      </c>
    </row>
    <row r="3992" spans="1:22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72"/>
        <v>0</v>
      </c>
      <c r="P3992">
        <f t="shared" si="373"/>
        <v>0</v>
      </c>
      <c r="Q3992" t="s">
        <v>8326</v>
      </c>
      <c r="R3992" t="s">
        <v>8357</v>
      </c>
      <c r="S3992" s="14">
        <f t="shared" si="374"/>
        <v>42612.600520833337</v>
      </c>
      <c r="T3992" s="14">
        <f t="shared" si="375"/>
        <v>42658.806249999994</v>
      </c>
      <c r="U3992">
        <f t="shared" si="376"/>
        <v>47</v>
      </c>
      <c r="V3992">
        <f t="shared" si="377"/>
        <v>2016</v>
      </c>
    </row>
    <row r="3993" spans="1:22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72"/>
        <v>0</v>
      </c>
      <c r="P3993">
        <f t="shared" si="373"/>
        <v>0</v>
      </c>
      <c r="Q3993" t="s">
        <v>8326</v>
      </c>
      <c r="R3993" t="s">
        <v>8354</v>
      </c>
      <c r="S3993" s="14">
        <f t="shared" si="374"/>
        <v>42260.528807870374</v>
      </c>
      <c r="T3993" s="14">
        <f t="shared" si="375"/>
        <v>42290.528807870374</v>
      </c>
      <c r="U3993">
        <f t="shared" si="376"/>
        <v>30</v>
      </c>
      <c r="V3993">
        <f t="shared" si="377"/>
        <v>2015</v>
      </c>
    </row>
    <row r="3994" spans="1:22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72"/>
        <v>0</v>
      </c>
      <c r="P3994">
        <f t="shared" si="373"/>
        <v>0</v>
      </c>
      <c r="Q3994" t="s">
        <v>8326</v>
      </c>
      <c r="R3994" t="s">
        <v>8354</v>
      </c>
      <c r="S3994" s="14">
        <f t="shared" si="374"/>
        <v>42155.139479166668</v>
      </c>
      <c r="T3994" s="14">
        <f t="shared" si="375"/>
        <v>42215.139479166668</v>
      </c>
      <c r="U3994">
        <f t="shared" si="376"/>
        <v>60</v>
      </c>
      <c r="V3994">
        <f t="shared" si="377"/>
        <v>2015</v>
      </c>
    </row>
    <row r="3995" spans="1:22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72"/>
        <v>0</v>
      </c>
      <c r="P3995">
        <f t="shared" si="373"/>
        <v>0</v>
      </c>
      <c r="Q3995" t="s">
        <v>8326</v>
      </c>
      <c r="R3995" t="s">
        <v>8354</v>
      </c>
      <c r="S3995" s="14">
        <f t="shared" si="374"/>
        <v>41822.040497685186</v>
      </c>
      <c r="T3995" s="14">
        <f t="shared" si="375"/>
        <v>41852.040497685186</v>
      </c>
      <c r="U3995">
        <f t="shared" si="376"/>
        <v>30</v>
      </c>
      <c r="V3995">
        <f t="shared" si="377"/>
        <v>2014</v>
      </c>
    </row>
    <row r="3996" spans="1:22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72"/>
        <v>0</v>
      </c>
      <c r="P3996">
        <f t="shared" si="373"/>
        <v>0</v>
      </c>
      <c r="Q3996" t="s">
        <v>8326</v>
      </c>
      <c r="R3996" t="s">
        <v>8354</v>
      </c>
      <c r="S3996" s="14">
        <f t="shared" si="374"/>
        <v>41842.980879629627</v>
      </c>
      <c r="T3996" s="14">
        <f t="shared" si="375"/>
        <v>41872.980879629627</v>
      </c>
      <c r="U3996">
        <f t="shared" si="376"/>
        <v>30</v>
      </c>
      <c r="V3996">
        <f t="shared" si="377"/>
        <v>2014</v>
      </c>
    </row>
    <row r="3997" spans="1:22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72"/>
        <v>0</v>
      </c>
      <c r="P3997">
        <f t="shared" si="373"/>
        <v>0</v>
      </c>
      <c r="Q3997" t="s">
        <v>8326</v>
      </c>
      <c r="R3997" t="s">
        <v>8354</v>
      </c>
      <c r="S3997" s="14">
        <f t="shared" si="374"/>
        <v>42077.119409722218</v>
      </c>
      <c r="T3997" s="14">
        <f t="shared" si="375"/>
        <v>42107.119409722218</v>
      </c>
      <c r="U3997">
        <f t="shared" si="376"/>
        <v>30</v>
      </c>
      <c r="V3997">
        <f t="shared" si="377"/>
        <v>2015</v>
      </c>
    </row>
    <row r="3998" spans="1:22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72"/>
        <v>0</v>
      </c>
      <c r="P3998">
        <f t="shared" si="373"/>
        <v>0</v>
      </c>
      <c r="Q3998" t="s">
        <v>8326</v>
      </c>
      <c r="R3998" t="s">
        <v>8354</v>
      </c>
      <c r="S3998" s="14">
        <f t="shared" si="374"/>
        <v>41829.592002314814</v>
      </c>
      <c r="T3998" s="14">
        <f t="shared" si="375"/>
        <v>41874.592002314814</v>
      </c>
      <c r="U3998">
        <f t="shared" si="376"/>
        <v>45</v>
      </c>
      <c r="V3998">
        <f t="shared" si="377"/>
        <v>2014</v>
      </c>
    </row>
    <row r="3999" spans="1:22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72"/>
        <v>0</v>
      </c>
      <c r="P3999">
        <f t="shared" si="373"/>
        <v>0</v>
      </c>
      <c r="Q3999" t="s">
        <v>8326</v>
      </c>
      <c r="R3999" t="s">
        <v>8354</v>
      </c>
      <c r="S3999" s="14">
        <f t="shared" si="374"/>
        <v>42487.825752314813</v>
      </c>
      <c r="T3999" s="14">
        <f t="shared" si="375"/>
        <v>42508.825752314813</v>
      </c>
      <c r="U3999">
        <f t="shared" si="376"/>
        <v>21</v>
      </c>
      <c r="V3999">
        <f t="shared" si="377"/>
        <v>2016</v>
      </c>
    </row>
    <row r="4000" spans="1:22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72"/>
        <v>0</v>
      </c>
      <c r="P4000">
        <f t="shared" si="373"/>
        <v>0</v>
      </c>
      <c r="Q4000" t="s">
        <v>8326</v>
      </c>
      <c r="R4000" t="s">
        <v>8354</v>
      </c>
      <c r="S4000" s="14">
        <f t="shared" si="374"/>
        <v>41986.108726851846</v>
      </c>
      <c r="T4000" s="14">
        <f t="shared" si="375"/>
        <v>42016.108726851846</v>
      </c>
      <c r="U4000">
        <f t="shared" si="376"/>
        <v>30</v>
      </c>
      <c r="V4000">
        <f t="shared" si="377"/>
        <v>2014</v>
      </c>
    </row>
    <row r="4001" spans="1:22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72"/>
        <v>0</v>
      </c>
      <c r="P4001">
        <f t="shared" si="373"/>
        <v>0</v>
      </c>
      <c r="Q4001" t="s">
        <v>8326</v>
      </c>
      <c r="R4001" t="s">
        <v>8354</v>
      </c>
      <c r="S4001" s="14">
        <f t="shared" si="374"/>
        <v>42060.00980324074</v>
      </c>
      <c r="T4001" s="14">
        <f t="shared" si="375"/>
        <v>42104.968136574069</v>
      </c>
      <c r="U4001">
        <f t="shared" si="376"/>
        <v>45</v>
      </c>
      <c r="V4001">
        <f t="shared" si="377"/>
        <v>2015</v>
      </c>
    </row>
    <row r="4002" spans="1:22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72"/>
        <v>0</v>
      </c>
      <c r="P4002">
        <f t="shared" si="373"/>
        <v>0</v>
      </c>
      <c r="Q4002" t="s">
        <v>8326</v>
      </c>
      <c r="R4002" t="s">
        <v>8354</v>
      </c>
      <c r="S4002" s="14">
        <f t="shared" si="374"/>
        <v>41830.820567129631</v>
      </c>
      <c r="T4002" s="14">
        <f t="shared" si="375"/>
        <v>41855.820567129631</v>
      </c>
      <c r="U4002">
        <f t="shared" si="376"/>
        <v>25</v>
      </c>
      <c r="V4002">
        <f t="shared" si="377"/>
        <v>2014</v>
      </c>
    </row>
    <row r="4003" spans="1:22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72"/>
        <v>0</v>
      </c>
      <c r="P4003">
        <f t="shared" si="373"/>
        <v>0</v>
      </c>
      <c r="Q4003" t="s">
        <v>8326</v>
      </c>
      <c r="R4003" t="s">
        <v>8354</v>
      </c>
      <c r="S4003" s="14">
        <f t="shared" si="374"/>
        <v>42238.022905092599</v>
      </c>
      <c r="T4003" s="14">
        <f t="shared" si="375"/>
        <v>42286.708333333328</v>
      </c>
      <c r="U4003">
        <f t="shared" si="376"/>
        <v>49</v>
      </c>
      <c r="V4003">
        <f t="shared" si="377"/>
        <v>2015</v>
      </c>
    </row>
    <row r="4004" spans="1:22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72"/>
        <v>0</v>
      </c>
      <c r="P4004">
        <f t="shared" si="373"/>
        <v>0</v>
      </c>
      <c r="Q4004" t="s">
        <v>8326</v>
      </c>
      <c r="R4004" t="s">
        <v>8354</v>
      </c>
      <c r="S4004" s="14">
        <f t="shared" si="374"/>
        <v>42140.173252314817</v>
      </c>
      <c r="T4004" s="14">
        <f t="shared" si="375"/>
        <v>42170.173252314817</v>
      </c>
      <c r="U4004">
        <f t="shared" si="376"/>
        <v>30</v>
      </c>
      <c r="V4004">
        <f t="shared" si="377"/>
        <v>2015</v>
      </c>
    </row>
    <row r="4005" spans="1:22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72"/>
        <v>0</v>
      </c>
      <c r="P4005">
        <f t="shared" si="373"/>
        <v>0</v>
      </c>
      <c r="Q4005" t="s">
        <v>8326</v>
      </c>
      <c r="R4005" t="s">
        <v>8354</v>
      </c>
      <c r="S4005" s="14">
        <f t="shared" si="374"/>
        <v>42388.589085648149</v>
      </c>
      <c r="T4005" s="14">
        <f t="shared" si="375"/>
        <v>42395.589085648149</v>
      </c>
      <c r="U4005">
        <f t="shared" si="376"/>
        <v>7</v>
      </c>
      <c r="V4005">
        <f t="shared" si="377"/>
        <v>2016</v>
      </c>
    </row>
    <row r="4006" spans="1:22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72"/>
        <v>0</v>
      </c>
      <c r="P4006">
        <f t="shared" si="373"/>
        <v>0</v>
      </c>
      <c r="Q4006" t="s">
        <v>8326</v>
      </c>
      <c r="R4006" t="s">
        <v>8354</v>
      </c>
      <c r="S4006" s="14">
        <f t="shared" si="374"/>
        <v>42089.84520833334</v>
      </c>
      <c r="T4006" s="14">
        <f t="shared" si="375"/>
        <v>42119.84520833334</v>
      </c>
      <c r="U4006">
        <f t="shared" si="376"/>
        <v>30</v>
      </c>
      <c r="V4006">
        <f t="shared" si="377"/>
        <v>2015</v>
      </c>
    </row>
    <row r="4007" spans="1:22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72"/>
        <v>0</v>
      </c>
      <c r="P4007">
        <f t="shared" si="373"/>
        <v>0</v>
      </c>
      <c r="Q4007" t="s">
        <v>8308</v>
      </c>
      <c r="R4007" t="s">
        <v>8317</v>
      </c>
      <c r="S4007" s="14">
        <f t="shared" si="374"/>
        <v>42536.246620370366</v>
      </c>
      <c r="T4007" s="14">
        <f t="shared" si="375"/>
        <v>42566.289583333331</v>
      </c>
      <c r="U4007">
        <f t="shared" si="376"/>
        <v>31</v>
      </c>
      <c r="V4007">
        <f t="shared" si="377"/>
        <v>2016</v>
      </c>
    </row>
    <row r="4008" spans="1:22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72"/>
        <v>0</v>
      </c>
      <c r="P4008">
        <f t="shared" si="373"/>
        <v>0</v>
      </c>
      <c r="Q4008" t="s">
        <v>8326</v>
      </c>
      <c r="R4008" t="s">
        <v>8354</v>
      </c>
      <c r="S4008" s="14">
        <f t="shared" si="374"/>
        <v>41892.974803240737</v>
      </c>
      <c r="T4008" s="14">
        <f t="shared" si="375"/>
        <v>41912.974803240737</v>
      </c>
      <c r="U4008">
        <f t="shared" si="376"/>
        <v>20</v>
      </c>
      <c r="V4008">
        <f t="shared" si="377"/>
        <v>2014</v>
      </c>
    </row>
    <row r="4009" spans="1:22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72"/>
        <v>0</v>
      </c>
      <c r="P4009">
        <f t="shared" si="373"/>
        <v>0</v>
      </c>
      <c r="Q4009" t="s">
        <v>8326</v>
      </c>
      <c r="R4009" t="s">
        <v>8354</v>
      </c>
      <c r="S4009" s="14">
        <f t="shared" si="374"/>
        <v>42154.64025462963</v>
      </c>
      <c r="T4009" s="14">
        <f t="shared" si="375"/>
        <v>42184.64025462963</v>
      </c>
      <c r="U4009">
        <f t="shared" si="376"/>
        <v>30</v>
      </c>
      <c r="V4009">
        <f t="shared" si="377"/>
        <v>2015</v>
      </c>
    </row>
    <row r="4010" spans="1:22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72"/>
        <v>0</v>
      </c>
      <c r="P4010">
        <f t="shared" si="373"/>
        <v>0</v>
      </c>
      <c r="Q4010" t="s">
        <v>8326</v>
      </c>
      <c r="R4010" t="s">
        <v>8354</v>
      </c>
      <c r="S4010" s="14">
        <f t="shared" si="374"/>
        <v>41829.896562499998</v>
      </c>
      <c r="T4010" s="14">
        <f t="shared" si="375"/>
        <v>41859.896562499998</v>
      </c>
      <c r="U4010">
        <f t="shared" si="376"/>
        <v>30</v>
      </c>
      <c r="V4010">
        <f t="shared" si="377"/>
        <v>2014</v>
      </c>
    </row>
    <row r="4011" spans="1:22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72"/>
        <v>0</v>
      </c>
      <c r="P4011">
        <f t="shared" si="373"/>
        <v>0</v>
      </c>
      <c r="Q4011" t="s">
        <v>8321</v>
      </c>
      <c r="R4011" t="s">
        <v>8349</v>
      </c>
      <c r="S4011" s="14">
        <f t="shared" si="374"/>
        <v>42632.328784722224</v>
      </c>
      <c r="T4011" s="14">
        <f t="shared" si="375"/>
        <v>42662.328784722224</v>
      </c>
      <c r="U4011">
        <f t="shared" si="376"/>
        <v>30</v>
      </c>
      <c r="V4011">
        <f t="shared" si="377"/>
        <v>2016</v>
      </c>
    </row>
    <row r="4012" spans="1:22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72"/>
        <v>0</v>
      </c>
      <c r="P4012">
        <f t="shared" si="373"/>
        <v>0</v>
      </c>
      <c r="Q4012" t="s">
        <v>8321</v>
      </c>
      <c r="R4012" t="s">
        <v>8349</v>
      </c>
      <c r="S4012" s="14">
        <f t="shared" si="374"/>
        <v>41078.899826388886</v>
      </c>
      <c r="T4012" s="14">
        <f t="shared" si="375"/>
        <v>41090.833333333336</v>
      </c>
      <c r="U4012">
        <f t="shared" si="376"/>
        <v>12</v>
      </c>
      <c r="V4012">
        <f t="shared" si="377"/>
        <v>2012</v>
      </c>
    </row>
    <row r="4013" spans="1:22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72"/>
        <v>0</v>
      </c>
      <c r="P4013">
        <f t="shared" si="373"/>
        <v>0</v>
      </c>
      <c r="Q4013" t="s">
        <v>8321</v>
      </c>
      <c r="R4013" t="s">
        <v>8349</v>
      </c>
      <c r="S4013" s="14">
        <f t="shared" si="374"/>
        <v>41747.887060185189</v>
      </c>
      <c r="T4013" s="14">
        <f t="shared" si="375"/>
        <v>41807.887060185189</v>
      </c>
      <c r="U4013">
        <f t="shared" si="376"/>
        <v>60</v>
      </c>
      <c r="V4013">
        <f t="shared" si="377"/>
        <v>2014</v>
      </c>
    </row>
    <row r="4014" spans="1:22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72"/>
        <v>0</v>
      </c>
      <c r="P4014">
        <f t="shared" si="373"/>
        <v>0</v>
      </c>
      <c r="Q4014" t="s">
        <v>8321</v>
      </c>
      <c r="R4014" t="s">
        <v>8349</v>
      </c>
      <c r="S4014" s="14">
        <f t="shared" si="374"/>
        <v>41863.636006944449</v>
      </c>
      <c r="T4014" s="14">
        <f t="shared" si="375"/>
        <v>41893.636006944449</v>
      </c>
      <c r="U4014">
        <f t="shared" si="376"/>
        <v>30</v>
      </c>
      <c r="V4014">
        <f t="shared" si="377"/>
        <v>2014</v>
      </c>
    </row>
    <row r="4015" spans="1:22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72"/>
        <v>0</v>
      </c>
      <c r="P4015">
        <f t="shared" si="373"/>
        <v>0</v>
      </c>
      <c r="Q4015" t="s">
        <v>8321</v>
      </c>
      <c r="R4015" t="s">
        <v>8349</v>
      </c>
      <c r="S4015" s="14">
        <f t="shared" si="374"/>
        <v>41415.461319444446</v>
      </c>
      <c r="T4015" s="14">
        <f t="shared" si="375"/>
        <v>41445.461319444446</v>
      </c>
      <c r="U4015">
        <f t="shared" si="376"/>
        <v>30</v>
      </c>
      <c r="V4015">
        <f t="shared" si="377"/>
        <v>2013</v>
      </c>
    </row>
    <row r="4016" spans="1:22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72"/>
        <v>0</v>
      </c>
      <c r="P4016">
        <f t="shared" si="373"/>
        <v>0</v>
      </c>
      <c r="Q4016" t="s">
        <v>8321</v>
      </c>
      <c r="R4016" t="s">
        <v>8349</v>
      </c>
      <c r="S4016" s="14">
        <f t="shared" si="374"/>
        <v>41194.579027777778</v>
      </c>
      <c r="T4016" s="14">
        <f t="shared" si="375"/>
        <v>41210.579027777778</v>
      </c>
      <c r="U4016">
        <f t="shared" si="376"/>
        <v>16</v>
      </c>
      <c r="V4016">
        <f t="shared" si="377"/>
        <v>2012</v>
      </c>
    </row>
    <row r="4017" spans="1:22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72"/>
        <v>0</v>
      </c>
      <c r="P4017">
        <f t="shared" si="373"/>
        <v>0</v>
      </c>
      <c r="Q4017" t="s">
        <v>8321</v>
      </c>
      <c r="R4017" t="s">
        <v>8349</v>
      </c>
      <c r="S4017" s="14">
        <f t="shared" si="374"/>
        <v>41257.531712962962</v>
      </c>
      <c r="T4017" s="14">
        <f t="shared" si="375"/>
        <v>41306.708333333336</v>
      </c>
      <c r="U4017">
        <f t="shared" si="376"/>
        <v>50</v>
      </c>
      <c r="V4017">
        <f t="shared" si="377"/>
        <v>2012</v>
      </c>
    </row>
    <row r="4018" spans="1:22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72"/>
        <v>0</v>
      </c>
      <c r="P4018">
        <f t="shared" si="373"/>
        <v>0</v>
      </c>
      <c r="Q4018" t="s">
        <v>8321</v>
      </c>
      <c r="R4018" t="s">
        <v>8349</v>
      </c>
      <c r="S4018" s="14">
        <f t="shared" si="374"/>
        <v>41537.869143518517</v>
      </c>
      <c r="T4018" s="14">
        <f t="shared" si="375"/>
        <v>41552.869143518517</v>
      </c>
      <c r="U4018">
        <f t="shared" si="376"/>
        <v>15</v>
      </c>
      <c r="V4018">
        <f t="shared" si="377"/>
        <v>2013</v>
      </c>
    </row>
    <row r="4019" spans="1:22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72"/>
        <v>0</v>
      </c>
      <c r="P4019">
        <f t="shared" si="373"/>
        <v>0</v>
      </c>
      <c r="Q4019" t="s">
        <v>8321</v>
      </c>
      <c r="R4019" t="s">
        <v>8349</v>
      </c>
      <c r="S4019" s="14">
        <f t="shared" si="374"/>
        <v>42774.447777777779</v>
      </c>
      <c r="T4019" s="14">
        <f t="shared" si="375"/>
        <v>42804.447777777779</v>
      </c>
      <c r="U4019">
        <f t="shared" si="376"/>
        <v>30</v>
      </c>
      <c r="V4019">
        <f t="shared" si="377"/>
        <v>2017</v>
      </c>
    </row>
    <row r="4020" spans="1:22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72"/>
        <v>0</v>
      </c>
      <c r="P4020">
        <f t="shared" si="373"/>
        <v>0</v>
      </c>
      <c r="Q4020" t="s">
        <v>8315</v>
      </c>
      <c r="R4020" t="s">
        <v>8316</v>
      </c>
      <c r="S4020" s="14">
        <f t="shared" si="374"/>
        <v>41784.952488425923</v>
      </c>
      <c r="T4020" s="14">
        <f t="shared" si="375"/>
        <v>41811.458333333336</v>
      </c>
      <c r="U4020">
        <f t="shared" si="376"/>
        <v>27</v>
      </c>
      <c r="V4020">
        <f t="shared" si="377"/>
        <v>2014</v>
      </c>
    </row>
    <row r="4021" spans="1:22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72"/>
        <v>0</v>
      </c>
      <c r="P4021">
        <f t="shared" si="373"/>
        <v>0</v>
      </c>
      <c r="Q4021" t="s">
        <v>8315</v>
      </c>
      <c r="R4021" t="s">
        <v>8316</v>
      </c>
      <c r="S4021" s="14">
        <f t="shared" si="374"/>
        <v>42492.737847222219</v>
      </c>
      <c r="T4021" s="14">
        <f t="shared" si="375"/>
        <v>42534.166666666672</v>
      </c>
      <c r="U4021">
        <f t="shared" si="376"/>
        <v>42</v>
      </c>
      <c r="V4021">
        <f t="shared" si="377"/>
        <v>2016</v>
      </c>
    </row>
    <row r="4022" spans="1:22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72"/>
        <v>0</v>
      </c>
      <c r="P4022">
        <f t="shared" si="373"/>
        <v>0</v>
      </c>
      <c r="Q4022" t="s">
        <v>8315</v>
      </c>
      <c r="R4022" t="s">
        <v>8316</v>
      </c>
      <c r="S4022" s="14">
        <f t="shared" si="374"/>
        <v>42108.692060185189</v>
      </c>
      <c r="T4022" s="14">
        <f t="shared" si="375"/>
        <v>42153.692060185189</v>
      </c>
      <c r="U4022">
        <f t="shared" si="376"/>
        <v>45</v>
      </c>
      <c r="V4022">
        <f t="shared" si="377"/>
        <v>2015</v>
      </c>
    </row>
    <row r="4023" spans="1:22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72"/>
        <v>0</v>
      </c>
      <c r="P4023">
        <f t="shared" si="373"/>
        <v>0</v>
      </c>
      <c r="Q4023" t="s">
        <v>8315</v>
      </c>
      <c r="R4023" t="s">
        <v>8316</v>
      </c>
      <c r="S4023" s="14">
        <f t="shared" si="374"/>
        <v>42453.806307870371</v>
      </c>
      <c r="T4023" s="14">
        <f t="shared" si="375"/>
        <v>42513.806307870371</v>
      </c>
      <c r="U4023">
        <f t="shared" si="376"/>
        <v>60</v>
      </c>
      <c r="V4023">
        <f t="shared" si="377"/>
        <v>2016</v>
      </c>
    </row>
    <row r="4024" spans="1:22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72"/>
        <v>0</v>
      </c>
      <c r="P4024">
        <f t="shared" si="373"/>
        <v>0</v>
      </c>
      <c r="Q4024" t="s">
        <v>8315</v>
      </c>
      <c r="R4024" t="s">
        <v>8316</v>
      </c>
      <c r="S4024" s="14">
        <f t="shared" si="374"/>
        <v>42390.002650462964</v>
      </c>
      <c r="T4024" s="14">
        <f t="shared" si="375"/>
        <v>42398.970138888893</v>
      </c>
      <c r="U4024">
        <f t="shared" si="376"/>
        <v>9</v>
      </c>
      <c r="V4024">
        <f t="shared" si="377"/>
        <v>2016</v>
      </c>
    </row>
    <row r="4025" spans="1:22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t="s">
        <v>8315</v>
      </c>
      <c r="R4025" t="s">
        <v>8316</v>
      </c>
      <c r="S4025" s="14">
        <f t="shared" si="374"/>
        <v>41836.190937499996</v>
      </c>
      <c r="T4025" s="14">
        <f t="shared" si="375"/>
        <v>41896.190937499996</v>
      </c>
      <c r="U4025">
        <f t="shared" si="376"/>
        <v>60</v>
      </c>
      <c r="V4025">
        <f t="shared" si="377"/>
        <v>2014</v>
      </c>
    </row>
    <row r="4026" spans="1:22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72"/>
        <v>0</v>
      </c>
      <c r="P4026">
        <f t="shared" si="373"/>
        <v>0</v>
      </c>
      <c r="Q4026" t="s">
        <v>8315</v>
      </c>
      <c r="R4026" t="s">
        <v>8316</v>
      </c>
      <c r="S4026" s="14">
        <f t="shared" si="374"/>
        <v>41954.545081018514</v>
      </c>
      <c r="T4026" s="14">
        <f t="shared" si="375"/>
        <v>41978.477777777778</v>
      </c>
      <c r="U4026">
        <f t="shared" si="376"/>
        <v>24</v>
      </c>
      <c r="V4026">
        <f t="shared" si="377"/>
        <v>2014</v>
      </c>
    </row>
    <row r="4027" spans="1:22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72"/>
        <v>0</v>
      </c>
      <c r="P4027">
        <f t="shared" si="373"/>
        <v>0</v>
      </c>
      <c r="Q4027" t="s">
        <v>8315</v>
      </c>
      <c r="R4027" t="s">
        <v>8316</v>
      </c>
      <c r="S4027" s="14">
        <f t="shared" si="374"/>
        <v>41950.114108796297</v>
      </c>
      <c r="T4027" s="14">
        <f t="shared" si="375"/>
        <v>42010.114108796297</v>
      </c>
      <c r="U4027">
        <f t="shared" si="376"/>
        <v>60</v>
      </c>
      <c r="V4027">
        <f t="shared" si="377"/>
        <v>2014</v>
      </c>
    </row>
    <row r="4028" spans="1:22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t="s">
        <v>8315</v>
      </c>
      <c r="R4028" t="s">
        <v>8316</v>
      </c>
      <c r="S4028" s="14">
        <f t="shared" si="374"/>
        <v>42115.11618055556</v>
      </c>
      <c r="T4028" s="14">
        <f t="shared" si="375"/>
        <v>42175.11618055556</v>
      </c>
      <c r="U4028">
        <f t="shared" si="376"/>
        <v>60</v>
      </c>
      <c r="V4028">
        <f t="shared" si="377"/>
        <v>2015</v>
      </c>
    </row>
    <row r="4029" spans="1:22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72"/>
        <v>0</v>
      </c>
      <c r="P4029">
        <f t="shared" si="373"/>
        <v>0</v>
      </c>
      <c r="Q4029" t="s">
        <v>8315</v>
      </c>
      <c r="R4029" t="s">
        <v>8316</v>
      </c>
      <c r="S4029" s="14">
        <f t="shared" si="374"/>
        <v>42171.743969907402</v>
      </c>
      <c r="T4029" s="14">
        <f t="shared" si="375"/>
        <v>42201.743969907402</v>
      </c>
      <c r="U4029">
        <f t="shared" si="376"/>
        <v>30</v>
      </c>
      <c r="V4029">
        <f t="shared" si="377"/>
        <v>2015</v>
      </c>
    </row>
    <row r="4030" spans="1:22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72"/>
        <v>0</v>
      </c>
      <c r="P4030">
        <f t="shared" si="373"/>
        <v>0</v>
      </c>
      <c r="Q4030" t="s">
        <v>8315</v>
      </c>
      <c r="R4030" t="s">
        <v>8316</v>
      </c>
      <c r="S4030" s="14">
        <f t="shared" si="374"/>
        <v>41916.597638888888</v>
      </c>
      <c r="T4030" s="14">
        <f t="shared" si="375"/>
        <v>41976.639305555553</v>
      </c>
      <c r="U4030">
        <f t="shared" si="376"/>
        <v>61</v>
      </c>
      <c r="V4030">
        <f t="shared" si="377"/>
        <v>2014</v>
      </c>
    </row>
    <row r="4031" spans="1:22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t="s">
        <v>8315</v>
      </c>
      <c r="R4031" t="s">
        <v>8316</v>
      </c>
      <c r="S4031" s="14">
        <f t="shared" si="374"/>
        <v>41922.535185185188</v>
      </c>
      <c r="T4031" s="14">
        <f t="shared" si="375"/>
        <v>41930.207638888889</v>
      </c>
      <c r="U4031">
        <f t="shared" si="376"/>
        <v>8</v>
      </c>
      <c r="V4031">
        <f t="shared" si="377"/>
        <v>2014</v>
      </c>
    </row>
    <row r="4032" spans="1:22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72"/>
        <v>0</v>
      </c>
      <c r="P4032">
        <f t="shared" si="373"/>
        <v>0</v>
      </c>
      <c r="Q4032" t="s">
        <v>8315</v>
      </c>
      <c r="R4032" t="s">
        <v>8316</v>
      </c>
      <c r="S4032" s="14">
        <f t="shared" si="374"/>
        <v>42037.986284722225</v>
      </c>
      <c r="T4032" s="14">
        <f t="shared" si="375"/>
        <v>42097.944618055553</v>
      </c>
      <c r="U4032">
        <f t="shared" si="376"/>
        <v>60</v>
      </c>
      <c r="V4032">
        <f t="shared" si="377"/>
        <v>2015</v>
      </c>
    </row>
    <row r="4033" spans="1:22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t="s">
        <v>8315</v>
      </c>
      <c r="R4033" t="s">
        <v>8316</v>
      </c>
      <c r="S4033" s="14">
        <f t="shared" si="374"/>
        <v>42515.078217592592</v>
      </c>
      <c r="T4033" s="14">
        <f t="shared" si="375"/>
        <v>42575.078217592592</v>
      </c>
      <c r="U4033">
        <f t="shared" si="376"/>
        <v>60</v>
      </c>
      <c r="V4033">
        <f t="shared" si="377"/>
        <v>2016</v>
      </c>
    </row>
    <row r="4034" spans="1:22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78">ROUND(E4034/D4034*100,0)</f>
        <v>0</v>
      </c>
      <c r="P4034">
        <f t="shared" si="373"/>
        <v>0</v>
      </c>
      <c r="Q4034" t="s">
        <v>8315</v>
      </c>
      <c r="R4034" t="s">
        <v>8328</v>
      </c>
      <c r="S4034" s="14">
        <f t="shared" si="374"/>
        <v>42077.129398148143</v>
      </c>
      <c r="T4034" s="14">
        <f t="shared" si="375"/>
        <v>42107.129398148143</v>
      </c>
      <c r="U4034">
        <f t="shared" si="376"/>
        <v>30</v>
      </c>
      <c r="V4034">
        <f t="shared" si="377"/>
        <v>2015</v>
      </c>
    </row>
    <row r="4035" spans="1:22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78"/>
        <v>0</v>
      </c>
      <c r="P4035">
        <f t="shared" ref="P4035:P4098" si="379">IFERROR(ROUND(E4035/L4035,2),0)</f>
        <v>0</v>
      </c>
      <c r="Q4035" t="s">
        <v>8315</v>
      </c>
      <c r="R4035" t="s">
        <v>8328</v>
      </c>
      <c r="S4035" s="14">
        <f t="shared" ref="S4035:S4098" si="380">+(((J4035/60)/60)/24)+DATE(1970,1,1)</f>
        <v>42118.139583333337</v>
      </c>
      <c r="T4035" s="14">
        <f t="shared" ref="T4035:T4098" si="381">+(((I4035/60)/60)/24)+DATE(1970,1,1)</f>
        <v>42148.139583333337</v>
      </c>
      <c r="U4035">
        <f t="shared" ref="U4035:U4098" si="382">CEILING(T4035-S4035,1)</f>
        <v>30</v>
      </c>
      <c r="V4035">
        <f t="shared" ref="V4035:V4098" si="383">YEAR(S4035)</f>
        <v>2015</v>
      </c>
    </row>
    <row r="4036" spans="1:22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78"/>
        <v>0</v>
      </c>
      <c r="P4036">
        <f t="shared" si="379"/>
        <v>0</v>
      </c>
      <c r="Q4036" t="s">
        <v>8315</v>
      </c>
      <c r="R4036" t="s">
        <v>8328</v>
      </c>
      <c r="S4036" s="14">
        <f t="shared" si="380"/>
        <v>42362.36518518519</v>
      </c>
      <c r="T4036" s="14">
        <f t="shared" si="381"/>
        <v>42392.36518518519</v>
      </c>
      <c r="U4036">
        <f t="shared" si="382"/>
        <v>30</v>
      </c>
      <c r="V4036">
        <f t="shared" si="383"/>
        <v>2015</v>
      </c>
    </row>
    <row r="4037" spans="1:22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78"/>
        <v>0</v>
      </c>
      <c r="P4037">
        <f t="shared" si="379"/>
        <v>0</v>
      </c>
      <c r="Q4037" t="s">
        <v>8315</v>
      </c>
      <c r="R4037" t="s">
        <v>8328</v>
      </c>
      <c r="S4037" s="14">
        <f t="shared" si="380"/>
        <v>42790.583368055552</v>
      </c>
      <c r="T4037" s="14">
        <f t="shared" si="381"/>
        <v>42810.541701388895</v>
      </c>
      <c r="U4037">
        <f t="shared" si="382"/>
        <v>20</v>
      </c>
      <c r="V4037">
        <f t="shared" si="383"/>
        <v>2017</v>
      </c>
    </row>
    <row r="4038" spans="1:22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78"/>
        <v>0</v>
      </c>
      <c r="P4038">
        <f t="shared" si="379"/>
        <v>0</v>
      </c>
      <c r="Q4038" t="s">
        <v>8315</v>
      </c>
      <c r="R4038" t="s">
        <v>8328</v>
      </c>
      <c r="S4038" s="14">
        <f t="shared" si="380"/>
        <v>42438.779131944444</v>
      </c>
      <c r="T4038" s="14">
        <f t="shared" si="381"/>
        <v>42498.73746527778</v>
      </c>
      <c r="U4038">
        <f t="shared" si="382"/>
        <v>60</v>
      </c>
      <c r="V4038">
        <f t="shared" si="383"/>
        <v>2016</v>
      </c>
    </row>
    <row r="4039" spans="1:22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78"/>
        <v>0</v>
      </c>
      <c r="P4039">
        <f t="shared" si="379"/>
        <v>0</v>
      </c>
      <c r="Q4039" t="s">
        <v>8315</v>
      </c>
      <c r="R4039" t="s">
        <v>8328</v>
      </c>
      <c r="S4039" s="14">
        <f t="shared" si="380"/>
        <v>42498.008391203708</v>
      </c>
      <c r="T4039" s="14">
        <f t="shared" si="381"/>
        <v>42528.008391203708</v>
      </c>
      <c r="U4039">
        <f t="shared" si="382"/>
        <v>30</v>
      </c>
      <c r="V4039">
        <f t="shared" si="383"/>
        <v>2016</v>
      </c>
    </row>
    <row r="4040" spans="1:22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78"/>
        <v>0</v>
      </c>
      <c r="P4040">
        <f t="shared" si="379"/>
        <v>0</v>
      </c>
      <c r="Q4040" t="s">
        <v>8315</v>
      </c>
      <c r="R4040" t="s">
        <v>8328</v>
      </c>
      <c r="S4040" s="14">
        <f t="shared" si="380"/>
        <v>41863.757210648146</v>
      </c>
      <c r="T4040" s="14">
        <f t="shared" si="381"/>
        <v>41893.757210648146</v>
      </c>
      <c r="U4040">
        <f t="shared" si="382"/>
        <v>30</v>
      </c>
      <c r="V4040">
        <f t="shared" si="383"/>
        <v>2014</v>
      </c>
    </row>
    <row r="4041" spans="1:22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78"/>
        <v>0</v>
      </c>
      <c r="P4041">
        <f t="shared" si="379"/>
        <v>0</v>
      </c>
      <c r="Q4041" t="s">
        <v>8315</v>
      </c>
      <c r="R4041" t="s">
        <v>8328</v>
      </c>
      <c r="S4041" s="14">
        <f t="shared" si="380"/>
        <v>42027.832800925928</v>
      </c>
      <c r="T4041" s="14">
        <f t="shared" si="381"/>
        <v>42065.044444444444</v>
      </c>
      <c r="U4041">
        <f t="shared" si="382"/>
        <v>38</v>
      </c>
      <c r="V4041">
        <f t="shared" si="383"/>
        <v>2015</v>
      </c>
    </row>
    <row r="4042" spans="1:22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78"/>
        <v>0</v>
      </c>
      <c r="P4042">
        <f t="shared" si="379"/>
        <v>0</v>
      </c>
      <c r="Q4042" t="s">
        <v>8315</v>
      </c>
      <c r="R4042" t="s">
        <v>8328</v>
      </c>
      <c r="S4042" s="14">
        <f t="shared" si="380"/>
        <v>41851.636388888888</v>
      </c>
      <c r="T4042" s="14">
        <f t="shared" si="381"/>
        <v>41911.636388888888</v>
      </c>
      <c r="U4042">
        <f t="shared" si="382"/>
        <v>60</v>
      </c>
      <c r="V4042">
        <f t="shared" si="383"/>
        <v>2014</v>
      </c>
    </row>
    <row r="4043" spans="1:22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78"/>
        <v>0</v>
      </c>
      <c r="P4043">
        <f t="shared" si="379"/>
        <v>0</v>
      </c>
      <c r="Q4043" t="s">
        <v>8315</v>
      </c>
      <c r="R4043" t="s">
        <v>8328</v>
      </c>
      <c r="S4043" s="14">
        <f t="shared" si="380"/>
        <v>42433.650590277779</v>
      </c>
      <c r="T4043" s="14">
        <f t="shared" si="381"/>
        <v>42463.608923611115</v>
      </c>
      <c r="U4043">
        <f t="shared" si="382"/>
        <v>30</v>
      </c>
      <c r="V4043">
        <f t="shared" si="383"/>
        <v>2016</v>
      </c>
    </row>
    <row r="4044" spans="1:22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78"/>
        <v>0</v>
      </c>
      <c r="P4044">
        <f t="shared" si="379"/>
        <v>0</v>
      </c>
      <c r="Q4044" t="s">
        <v>8315</v>
      </c>
      <c r="R4044" t="s">
        <v>8328</v>
      </c>
      <c r="S4044" s="14">
        <f t="shared" si="380"/>
        <v>41834.784120370372</v>
      </c>
      <c r="T4044" s="14">
        <f t="shared" si="381"/>
        <v>41864.784120370372</v>
      </c>
      <c r="U4044">
        <f t="shared" si="382"/>
        <v>30</v>
      </c>
      <c r="V4044">
        <f t="shared" si="383"/>
        <v>2014</v>
      </c>
    </row>
    <row r="4045" spans="1:22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78"/>
        <v>0</v>
      </c>
      <c r="P4045">
        <f t="shared" si="379"/>
        <v>0</v>
      </c>
      <c r="Q4045" t="s">
        <v>8315</v>
      </c>
      <c r="R4045" t="s">
        <v>8328</v>
      </c>
      <c r="S4045" s="14">
        <f t="shared" si="380"/>
        <v>42293.922986111109</v>
      </c>
      <c r="T4045" s="14">
        <f t="shared" si="381"/>
        <v>42323.96465277778</v>
      </c>
      <c r="U4045">
        <f t="shared" si="382"/>
        <v>31</v>
      </c>
      <c r="V4045">
        <f t="shared" si="383"/>
        <v>2015</v>
      </c>
    </row>
    <row r="4046" spans="1:22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78"/>
        <v>0</v>
      </c>
      <c r="P4046">
        <f t="shared" si="379"/>
        <v>0</v>
      </c>
      <c r="Q4046" t="s">
        <v>8315</v>
      </c>
      <c r="R4046" t="s">
        <v>8328</v>
      </c>
      <c r="S4046" s="14">
        <f t="shared" si="380"/>
        <v>41843.632523148146</v>
      </c>
      <c r="T4046" s="14">
        <f t="shared" si="381"/>
        <v>41903.632523148146</v>
      </c>
      <c r="U4046">
        <f t="shared" si="382"/>
        <v>60</v>
      </c>
      <c r="V4046">
        <f t="shared" si="383"/>
        <v>2014</v>
      </c>
    </row>
    <row r="4047" spans="1:22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78"/>
        <v>0</v>
      </c>
      <c r="P4047">
        <f t="shared" si="379"/>
        <v>0</v>
      </c>
      <c r="Q4047" t="s">
        <v>8315</v>
      </c>
      <c r="R4047" t="s">
        <v>8328</v>
      </c>
      <c r="S4047" s="14">
        <f t="shared" si="380"/>
        <v>42346.20685185185</v>
      </c>
      <c r="T4047" s="14">
        <f t="shared" si="381"/>
        <v>42376.20685185185</v>
      </c>
      <c r="U4047">
        <f t="shared" si="382"/>
        <v>30</v>
      </c>
      <c r="V4047">
        <f t="shared" si="383"/>
        <v>2015</v>
      </c>
    </row>
    <row r="4048" spans="1:22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78"/>
        <v>0</v>
      </c>
      <c r="P4048">
        <f t="shared" si="379"/>
        <v>0</v>
      </c>
      <c r="Q4048" t="s">
        <v>8315</v>
      </c>
      <c r="R4048" t="s">
        <v>8328</v>
      </c>
      <c r="S4048" s="14">
        <f t="shared" si="380"/>
        <v>42034.856817129628</v>
      </c>
      <c r="T4048" s="14">
        <f t="shared" si="381"/>
        <v>42064.856817129628</v>
      </c>
      <c r="U4048">
        <f t="shared" si="382"/>
        <v>30</v>
      </c>
      <c r="V4048">
        <f t="shared" si="383"/>
        <v>2015</v>
      </c>
    </row>
    <row r="4049" spans="1:22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78"/>
        <v>0</v>
      </c>
      <c r="P4049">
        <f t="shared" si="379"/>
        <v>0</v>
      </c>
      <c r="Q4049" t="s">
        <v>8315</v>
      </c>
      <c r="R4049" t="s">
        <v>8316</v>
      </c>
      <c r="S4049" s="14">
        <f t="shared" si="380"/>
        <v>42809.645914351851</v>
      </c>
      <c r="T4049" s="14">
        <f t="shared" si="381"/>
        <v>42828.645914351851</v>
      </c>
      <c r="U4049">
        <f t="shared" si="382"/>
        <v>19</v>
      </c>
      <c r="V4049">
        <f t="shared" si="383"/>
        <v>2017</v>
      </c>
    </row>
    <row r="4050" spans="1:22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78"/>
        <v>0</v>
      </c>
      <c r="P4050">
        <f t="shared" si="379"/>
        <v>0</v>
      </c>
      <c r="Q4050" t="s">
        <v>8315</v>
      </c>
      <c r="R4050" t="s">
        <v>8316</v>
      </c>
      <c r="S4050" s="14">
        <f t="shared" si="380"/>
        <v>42808.358287037037</v>
      </c>
      <c r="T4050" s="14">
        <f t="shared" si="381"/>
        <v>42834.358287037037</v>
      </c>
      <c r="U4050">
        <f t="shared" si="382"/>
        <v>26</v>
      </c>
      <c r="V4050">
        <f t="shared" si="383"/>
        <v>2017</v>
      </c>
    </row>
    <row r="4051" spans="1:22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78"/>
        <v>0</v>
      </c>
      <c r="P4051">
        <f t="shared" si="379"/>
        <v>0</v>
      </c>
      <c r="Q4051" t="s">
        <v>8315</v>
      </c>
      <c r="R4051" t="s">
        <v>8316</v>
      </c>
      <c r="S4051" s="14">
        <f t="shared" si="380"/>
        <v>42762.040902777779</v>
      </c>
      <c r="T4051" s="14">
        <f t="shared" si="381"/>
        <v>42821.999236111107</v>
      </c>
      <c r="U4051">
        <f t="shared" si="382"/>
        <v>60</v>
      </c>
      <c r="V4051">
        <f t="shared" si="383"/>
        <v>2017</v>
      </c>
    </row>
    <row r="4052" spans="1:22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78"/>
        <v>0</v>
      </c>
      <c r="P4052">
        <f t="shared" si="379"/>
        <v>0</v>
      </c>
      <c r="Q4052" t="s">
        <v>8315</v>
      </c>
      <c r="R4052" t="s">
        <v>8336</v>
      </c>
      <c r="S4052" s="14">
        <f t="shared" si="380"/>
        <v>42683.151331018518</v>
      </c>
      <c r="T4052" s="14">
        <f t="shared" si="381"/>
        <v>42713.192997685182</v>
      </c>
      <c r="U4052">
        <f t="shared" si="382"/>
        <v>31</v>
      </c>
      <c r="V4052">
        <f t="shared" si="383"/>
        <v>2016</v>
      </c>
    </row>
    <row r="4053" spans="1:22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78"/>
        <v>0</v>
      </c>
      <c r="P4053">
        <f t="shared" si="379"/>
        <v>0</v>
      </c>
      <c r="Q4053" t="s">
        <v>8315</v>
      </c>
      <c r="R4053" t="s">
        <v>8336</v>
      </c>
      <c r="S4053" s="14">
        <f t="shared" si="380"/>
        <v>42182.062476851846</v>
      </c>
      <c r="T4053" s="14">
        <f t="shared" si="381"/>
        <v>42212.062476851846</v>
      </c>
      <c r="U4053">
        <f t="shared" si="382"/>
        <v>30</v>
      </c>
      <c r="V4053">
        <f t="shared" si="383"/>
        <v>2015</v>
      </c>
    </row>
    <row r="4054" spans="1:22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78"/>
        <v>0</v>
      </c>
      <c r="P4054">
        <f t="shared" si="379"/>
        <v>0</v>
      </c>
      <c r="Q4054" t="s">
        <v>8315</v>
      </c>
      <c r="R4054" t="s">
        <v>8336</v>
      </c>
      <c r="S4054" s="14">
        <f t="shared" si="380"/>
        <v>42172.686099537037</v>
      </c>
      <c r="T4054" s="14">
        <f t="shared" si="381"/>
        <v>42202.676388888889</v>
      </c>
      <c r="U4054">
        <f t="shared" si="382"/>
        <v>30</v>
      </c>
      <c r="V4054">
        <f t="shared" si="383"/>
        <v>2015</v>
      </c>
    </row>
    <row r="4055" spans="1:22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78"/>
        <v>0</v>
      </c>
      <c r="P4055">
        <f t="shared" si="379"/>
        <v>0</v>
      </c>
      <c r="Q4055" t="s">
        <v>8315</v>
      </c>
      <c r="R4055" t="s">
        <v>8336</v>
      </c>
      <c r="S4055" s="14">
        <f t="shared" si="380"/>
        <v>42236.276053240741</v>
      </c>
      <c r="T4055" s="14">
        <f t="shared" si="381"/>
        <v>42266.276053240741</v>
      </c>
      <c r="U4055">
        <f t="shared" si="382"/>
        <v>30</v>
      </c>
      <c r="V4055">
        <f t="shared" si="383"/>
        <v>2015</v>
      </c>
    </row>
    <row r="4056" spans="1:22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78"/>
        <v>0</v>
      </c>
      <c r="P4056">
        <f t="shared" si="379"/>
        <v>0</v>
      </c>
      <c r="Q4056" t="s">
        <v>8315</v>
      </c>
      <c r="R4056" t="s">
        <v>8336</v>
      </c>
      <c r="S4056" s="14">
        <f t="shared" si="380"/>
        <v>42291.833287037036</v>
      </c>
      <c r="T4056" s="14">
        <f t="shared" si="381"/>
        <v>42351.874953703707</v>
      </c>
      <c r="U4056">
        <f t="shared" si="382"/>
        <v>61</v>
      </c>
      <c r="V4056">
        <f t="shared" si="383"/>
        <v>2015</v>
      </c>
    </row>
    <row r="4057" spans="1:22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78"/>
        <v>0</v>
      </c>
      <c r="P4057">
        <f t="shared" si="379"/>
        <v>0</v>
      </c>
      <c r="Q4057" t="s">
        <v>8315</v>
      </c>
      <c r="R4057" t="s">
        <v>8336</v>
      </c>
      <c r="S4057" s="14">
        <f t="shared" si="380"/>
        <v>42226.694780092599</v>
      </c>
      <c r="T4057" s="14">
        <f t="shared" si="381"/>
        <v>42261.694780092599</v>
      </c>
      <c r="U4057">
        <f t="shared" si="382"/>
        <v>35</v>
      </c>
      <c r="V4057">
        <f t="shared" si="383"/>
        <v>2015</v>
      </c>
    </row>
    <row r="4058" spans="1:22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78"/>
        <v>0</v>
      </c>
      <c r="P4058">
        <f t="shared" si="379"/>
        <v>0</v>
      </c>
      <c r="Q4058" t="s">
        <v>8315</v>
      </c>
      <c r="R4058" t="s">
        <v>8336</v>
      </c>
      <c r="S4058" s="14">
        <f t="shared" si="380"/>
        <v>41899.627071759263</v>
      </c>
      <c r="T4058" s="14">
        <f t="shared" si="381"/>
        <v>41917.208333333336</v>
      </c>
      <c r="U4058">
        <f t="shared" si="382"/>
        <v>18</v>
      </c>
      <c r="V4058">
        <f t="shared" si="383"/>
        <v>2014</v>
      </c>
    </row>
    <row r="4059" spans="1:22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78"/>
        <v>0</v>
      </c>
      <c r="P4059">
        <f t="shared" si="379"/>
        <v>0</v>
      </c>
      <c r="Q4059" t="s">
        <v>8315</v>
      </c>
      <c r="R4059" t="s">
        <v>8336</v>
      </c>
      <c r="S4059" s="14">
        <f t="shared" si="380"/>
        <v>42285.143969907411</v>
      </c>
      <c r="T4059" s="14">
        <f t="shared" si="381"/>
        <v>42325.185636574075</v>
      </c>
      <c r="U4059">
        <f t="shared" si="382"/>
        <v>41</v>
      </c>
      <c r="V4059">
        <f t="shared" si="383"/>
        <v>2015</v>
      </c>
    </row>
    <row r="4060" spans="1:22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78"/>
        <v>0</v>
      </c>
      <c r="P4060">
        <f t="shared" si="379"/>
        <v>0</v>
      </c>
      <c r="Q4060" t="s">
        <v>8315</v>
      </c>
      <c r="R4060" t="s">
        <v>8316</v>
      </c>
      <c r="S4060" s="14">
        <f t="shared" si="380"/>
        <v>42103.024398148147</v>
      </c>
      <c r="T4060" s="14">
        <f t="shared" si="381"/>
        <v>42112.9375</v>
      </c>
      <c r="U4060">
        <f t="shared" si="382"/>
        <v>10</v>
      </c>
      <c r="V4060">
        <f t="shared" si="383"/>
        <v>2015</v>
      </c>
    </row>
    <row r="4061" spans="1:22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78"/>
        <v>0</v>
      </c>
      <c r="P4061">
        <f t="shared" si="379"/>
        <v>0</v>
      </c>
      <c r="Q4061" t="s">
        <v>8315</v>
      </c>
      <c r="R4061" t="s">
        <v>8316</v>
      </c>
      <c r="S4061" s="14">
        <f t="shared" si="380"/>
        <v>42325.920717592591</v>
      </c>
      <c r="T4061" s="14">
        <f t="shared" si="381"/>
        <v>42355.920717592591</v>
      </c>
      <c r="U4061">
        <f t="shared" si="382"/>
        <v>30</v>
      </c>
      <c r="V4061">
        <f t="shared" si="383"/>
        <v>2015</v>
      </c>
    </row>
    <row r="4062" spans="1:22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78"/>
        <v>0</v>
      </c>
      <c r="P4062">
        <f t="shared" si="379"/>
        <v>0</v>
      </c>
      <c r="Q4062" t="s">
        <v>8315</v>
      </c>
      <c r="R4062" t="s">
        <v>8316</v>
      </c>
      <c r="S4062" s="14">
        <f t="shared" si="380"/>
        <v>41793.710231481484</v>
      </c>
      <c r="T4062" s="14">
        <f t="shared" si="381"/>
        <v>41823.710231481484</v>
      </c>
      <c r="U4062">
        <f t="shared" si="382"/>
        <v>30</v>
      </c>
      <c r="V4062">
        <f t="shared" si="383"/>
        <v>2014</v>
      </c>
    </row>
    <row r="4063" spans="1:22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t="s">
        <v>8315</v>
      </c>
      <c r="R4063" t="s">
        <v>8316</v>
      </c>
      <c r="S4063" s="14">
        <f t="shared" si="380"/>
        <v>41793.814259259263</v>
      </c>
      <c r="T4063" s="14">
        <f t="shared" si="381"/>
        <v>41825.165972222225</v>
      </c>
      <c r="U4063">
        <f t="shared" si="382"/>
        <v>32</v>
      </c>
      <c r="V4063">
        <f t="shared" si="383"/>
        <v>2014</v>
      </c>
    </row>
    <row r="4064" spans="1:22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78"/>
        <v>0</v>
      </c>
      <c r="P4064">
        <f t="shared" si="379"/>
        <v>0</v>
      </c>
      <c r="Q4064" t="s">
        <v>8315</v>
      </c>
      <c r="R4064" t="s">
        <v>8336</v>
      </c>
      <c r="S4064" s="14">
        <f t="shared" si="380"/>
        <v>42666.666932870372</v>
      </c>
      <c r="T4064" s="14">
        <f t="shared" si="381"/>
        <v>42696.708599537036</v>
      </c>
      <c r="U4064">
        <f t="shared" si="382"/>
        <v>31</v>
      </c>
      <c r="V4064">
        <f t="shared" si="383"/>
        <v>2016</v>
      </c>
    </row>
    <row r="4065" spans="1:22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78"/>
        <v>0</v>
      </c>
      <c r="P4065">
        <f t="shared" si="379"/>
        <v>0</v>
      </c>
      <c r="Q4065" t="s">
        <v>8315</v>
      </c>
      <c r="R4065" t="s">
        <v>8336</v>
      </c>
      <c r="S4065" s="14">
        <f t="shared" si="380"/>
        <v>41766.692037037035</v>
      </c>
      <c r="T4065" s="14">
        <f t="shared" si="381"/>
        <v>41826.692037037035</v>
      </c>
      <c r="U4065">
        <f t="shared" si="382"/>
        <v>60</v>
      </c>
      <c r="V4065">
        <f t="shared" si="383"/>
        <v>2014</v>
      </c>
    </row>
    <row r="4066" spans="1:22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78"/>
        <v>0</v>
      </c>
      <c r="P4066">
        <f t="shared" si="379"/>
        <v>0</v>
      </c>
      <c r="Q4066" t="s">
        <v>8315</v>
      </c>
      <c r="R4066" t="s">
        <v>8336</v>
      </c>
      <c r="S4066" s="14">
        <f t="shared" si="380"/>
        <v>42269.126226851848</v>
      </c>
      <c r="T4066" s="14">
        <f t="shared" si="381"/>
        <v>42299.126226851848</v>
      </c>
      <c r="U4066">
        <f t="shared" si="382"/>
        <v>30</v>
      </c>
      <c r="V4066">
        <f t="shared" si="383"/>
        <v>2015</v>
      </c>
    </row>
    <row r="4067" spans="1:22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78"/>
        <v>0</v>
      </c>
      <c r="P4067">
        <f t="shared" si="379"/>
        <v>0</v>
      </c>
      <c r="Q4067" t="s">
        <v>8315</v>
      </c>
      <c r="R4067" t="s">
        <v>8336</v>
      </c>
      <c r="S4067" s="14">
        <f t="shared" si="380"/>
        <v>42527.00953703704</v>
      </c>
      <c r="T4067" s="14">
        <f t="shared" si="381"/>
        <v>42582.291666666672</v>
      </c>
      <c r="U4067">
        <f t="shared" si="382"/>
        <v>56</v>
      </c>
      <c r="V4067">
        <f t="shared" si="383"/>
        <v>2016</v>
      </c>
    </row>
    <row r="4068" spans="1:22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78"/>
        <v>0</v>
      </c>
      <c r="P4068">
        <f t="shared" si="379"/>
        <v>0</v>
      </c>
      <c r="Q4068" t="s">
        <v>8315</v>
      </c>
      <c r="R4068" t="s">
        <v>8316</v>
      </c>
      <c r="S4068" s="14">
        <f t="shared" si="380"/>
        <v>42253.633159722223</v>
      </c>
      <c r="T4068" s="14">
        <f t="shared" si="381"/>
        <v>42313.674826388888</v>
      </c>
      <c r="U4068">
        <f t="shared" si="382"/>
        <v>61</v>
      </c>
      <c r="V4068">
        <f t="shared" si="383"/>
        <v>2015</v>
      </c>
    </row>
    <row r="4069" spans="1:22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78"/>
        <v>0</v>
      </c>
      <c r="P4069">
        <f t="shared" si="379"/>
        <v>0</v>
      </c>
      <c r="Q4069" t="s">
        <v>8315</v>
      </c>
      <c r="R4069" t="s">
        <v>8336</v>
      </c>
      <c r="S4069" s="14">
        <f t="shared" si="380"/>
        <v>42180.145787037036</v>
      </c>
      <c r="T4069" s="14">
        <f t="shared" si="381"/>
        <v>42230.145787037036</v>
      </c>
      <c r="U4069">
        <f t="shared" si="382"/>
        <v>50</v>
      </c>
      <c r="V4069">
        <f t="shared" si="383"/>
        <v>2015</v>
      </c>
    </row>
    <row r="4070" spans="1:22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78"/>
        <v>0</v>
      </c>
      <c r="P4070">
        <f t="shared" si="379"/>
        <v>0</v>
      </c>
      <c r="Q4070" t="s">
        <v>8315</v>
      </c>
      <c r="R4070" t="s">
        <v>8336</v>
      </c>
      <c r="S4070" s="14">
        <f t="shared" si="380"/>
        <v>42255.696006944447</v>
      </c>
      <c r="T4070" s="14">
        <f t="shared" si="381"/>
        <v>42285.696006944447</v>
      </c>
      <c r="U4070">
        <f t="shared" si="382"/>
        <v>30</v>
      </c>
      <c r="V4070">
        <f t="shared" si="383"/>
        <v>2015</v>
      </c>
    </row>
    <row r="4071" spans="1:22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78"/>
        <v>0</v>
      </c>
      <c r="P4071">
        <f t="shared" si="379"/>
        <v>0</v>
      </c>
      <c r="Q4071" t="s">
        <v>8315</v>
      </c>
      <c r="R4071" t="s">
        <v>8336</v>
      </c>
      <c r="S4071" s="14">
        <f t="shared" si="380"/>
        <v>42007.016458333332</v>
      </c>
      <c r="T4071" s="14">
        <f t="shared" si="381"/>
        <v>42028.041666666672</v>
      </c>
      <c r="U4071">
        <f t="shared" si="382"/>
        <v>22</v>
      </c>
      <c r="V4071">
        <f t="shared" si="383"/>
        <v>2015</v>
      </c>
    </row>
    <row r="4072" spans="1:22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78"/>
        <v>0</v>
      </c>
      <c r="P4072">
        <f t="shared" si="379"/>
        <v>0</v>
      </c>
      <c r="Q4072" t="s">
        <v>8315</v>
      </c>
      <c r="R4072" t="s">
        <v>8336</v>
      </c>
      <c r="S4072" s="14">
        <f t="shared" si="380"/>
        <v>42615.346817129626</v>
      </c>
      <c r="T4072" s="14">
        <f t="shared" si="381"/>
        <v>42616.416666666672</v>
      </c>
      <c r="U4072">
        <f t="shared" si="382"/>
        <v>2</v>
      </c>
      <c r="V4072">
        <f t="shared" si="383"/>
        <v>2016</v>
      </c>
    </row>
    <row r="4073" spans="1:22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78"/>
        <v>0</v>
      </c>
      <c r="P4073">
        <f t="shared" si="379"/>
        <v>0</v>
      </c>
      <c r="Q4073" t="s">
        <v>8315</v>
      </c>
      <c r="R4073" t="s">
        <v>8336</v>
      </c>
      <c r="S4073" s="14">
        <f t="shared" si="380"/>
        <v>41999.861064814817</v>
      </c>
      <c r="T4073" s="14">
        <f t="shared" si="381"/>
        <v>42029.861064814817</v>
      </c>
      <c r="U4073">
        <f t="shared" si="382"/>
        <v>30</v>
      </c>
      <c r="V4073">
        <f t="shared" si="383"/>
        <v>2014</v>
      </c>
    </row>
    <row r="4074" spans="1:22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78"/>
        <v>0</v>
      </c>
      <c r="P4074">
        <f t="shared" si="379"/>
        <v>0</v>
      </c>
      <c r="Q4074" t="s">
        <v>8315</v>
      </c>
      <c r="R4074" t="s">
        <v>8336</v>
      </c>
      <c r="S4074" s="14">
        <f t="shared" si="380"/>
        <v>42373.983449074076</v>
      </c>
      <c r="T4074" s="14">
        <f t="shared" si="381"/>
        <v>42400.960416666669</v>
      </c>
      <c r="U4074">
        <f t="shared" si="382"/>
        <v>27</v>
      </c>
      <c r="V4074">
        <f t="shared" si="383"/>
        <v>2016</v>
      </c>
    </row>
    <row r="4075" spans="1:22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78"/>
        <v>0</v>
      </c>
      <c r="P4075">
        <f t="shared" si="379"/>
        <v>0</v>
      </c>
      <c r="Q4075" t="s">
        <v>8315</v>
      </c>
      <c r="R4075" t="s">
        <v>8336</v>
      </c>
      <c r="S4075" s="14">
        <f t="shared" si="380"/>
        <v>41854.602650462963</v>
      </c>
      <c r="T4075" s="14">
        <f t="shared" si="381"/>
        <v>41884.602650462963</v>
      </c>
      <c r="U4075">
        <f t="shared" si="382"/>
        <v>30</v>
      </c>
      <c r="V4075">
        <f t="shared" si="383"/>
        <v>2014</v>
      </c>
    </row>
    <row r="4076" spans="1:22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78"/>
        <v>0</v>
      </c>
      <c r="P4076">
        <f t="shared" si="379"/>
        <v>0</v>
      </c>
      <c r="Q4076" t="s">
        <v>8315</v>
      </c>
      <c r="R4076" t="s">
        <v>8336</v>
      </c>
      <c r="S4076" s="14">
        <f t="shared" si="380"/>
        <v>42065.791574074072</v>
      </c>
      <c r="T4076" s="14">
        <f t="shared" si="381"/>
        <v>42090.749907407408</v>
      </c>
      <c r="U4076">
        <f t="shared" si="382"/>
        <v>25</v>
      </c>
      <c r="V4076">
        <f t="shared" si="383"/>
        <v>2015</v>
      </c>
    </row>
    <row r="4077" spans="1:22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78"/>
        <v>0</v>
      </c>
      <c r="P4077">
        <f t="shared" si="379"/>
        <v>0</v>
      </c>
      <c r="Q4077" t="s">
        <v>8315</v>
      </c>
      <c r="R4077" t="s">
        <v>8336</v>
      </c>
      <c r="S4077" s="14">
        <f t="shared" si="380"/>
        <v>42469.951284722221</v>
      </c>
      <c r="T4077" s="14">
        <f t="shared" si="381"/>
        <v>42499.951284722221</v>
      </c>
      <c r="U4077">
        <f t="shared" si="382"/>
        <v>30</v>
      </c>
      <c r="V4077">
        <f t="shared" si="383"/>
        <v>2016</v>
      </c>
    </row>
    <row r="4078" spans="1:22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78"/>
        <v>0</v>
      </c>
      <c r="P4078">
        <f t="shared" si="379"/>
        <v>0</v>
      </c>
      <c r="Q4078" t="s">
        <v>8315</v>
      </c>
      <c r="R4078" t="s">
        <v>8336</v>
      </c>
      <c r="S4078" s="14">
        <f t="shared" si="380"/>
        <v>41954.228032407409</v>
      </c>
      <c r="T4078" s="14">
        <f t="shared" si="381"/>
        <v>41984.228032407409</v>
      </c>
      <c r="U4078">
        <f t="shared" si="382"/>
        <v>30</v>
      </c>
      <c r="V4078">
        <f t="shared" si="383"/>
        <v>2014</v>
      </c>
    </row>
    <row r="4079" spans="1:22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78"/>
        <v>0</v>
      </c>
      <c r="P4079">
        <f t="shared" si="379"/>
        <v>0</v>
      </c>
      <c r="Q4079" t="s">
        <v>8315</v>
      </c>
      <c r="R4079" t="s">
        <v>8316</v>
      </c>
      <c r="S4079" s="14">
        <f t="shared" si="380"/>
        <v>41867.652280092596</v>
      </c>
      <c r="T4079" s="14">
        <f t="shared" si="381"/>
        <v>41875.291666666664</v>
      </c>
      <c r="U4079">
        <f t="shared" si="382"/>
        <v>8</v>
      </c>
      <c r="V4079">
        <f t="shared" si="383"/>
        <v>2014</v>
      </c>
    </row>
    <row r="4080" spans="1:22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t="s">
        <v>8315</v>
      </c>
      <c r="R4080" t="s">
        <v>8316</v>
      </c>
      <c r="S4080" s="14">
        <f t="shared" si="380"/>
        <v>42186.01116898148</v>
      </c>
      <c r="T4080" s="14">
        <f t="shared" si="381"/>
        <v>42230.818055555559</v>
      </c>
      <c r="U4080">
        <f t="shared" si="382"/>
        <v>45</v>
      </c>
      <c r="V4080">
        <f t="shared" si="383"/>
        <v>2015</v>
      </c>
    </row>
    <row r="4081" spans="1:22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78"/>
        <v>0</v>
      </c>
      <c r="P4081">
        <f t="shared" si="379"/>
        <v>0</v>
      </c>
      <c r="Q4081" t="s">
        <v>8315</v>
      </c>
      <c r="R4081" t="s">
        <v>8316</v>
      </c>
      <c r="S4081" s="14">
        <f t="shared" si="380"/>
        <v>42494.471666666665</v>
      </c>
      <c r="T4081" s="14">
        <f t="shared" si="381"/>
        <v>42524.471666666665</v>
      </c>
      <c r="U4081">
        <f t="shared" si="382"/>
        <v>30</v>
      </c>
      <c r="V4081">
        <f t="shared" si="383"/>
        <v>2016</v>
      </c>
    </row>
    <row r="4082" spans="1:22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t="s">
        <v>8315</v>
      </c>
      <c r="R4082" t="s">
        <v>8316</v>
      </c>
      <c r="S4082" s="14">
        <f t="shared" si="380"/>
        <v>41926.542303240742</v>
      </c>
      <c r="T4082" s="14">
        <f t="shared" si="381"/>
        <v>41938.75</v>
      </c>
      <c r="U4082">
        <f t="shared" si="382"/>
        <v>13</v>
      </c>
      <c r="V4082">
        <f t="shared" si="383"/>
        <v>2014</v>
      </c>
    </row>
    <row r="4083" spans="1:22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78"/>
        <v>0</v>
      </c>
      <c r="P4083">
        <f t="shared" si="379"/>
        <v>0</v>
      </c>
      <c r="Q4083" t="s">
        <v>8315</v>
      </c>
      <c r="R4083" t="s">
        <v>8316</v>
      </c>
      <c r="S4083" s="14">
        <f t="shared" si="380"/>
        <v>42433.338749999995</v>
      </c>
      <c r="T4083" s="14">
        <f t="shared" si="381"/>
        <v>42461.25</v>
      </c>
      <c r="U4083">
        <f t="shared" si="382"/>
        <v>28</v>
      </c>
      <c r="V4083">
        <f t="shared" si="383"/>
        <v>2016</v>
      </c>
    </row>
    <row r="4084" spans="1:22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78"/>
        <v>0</v>
      </c>
      <c r="P4084">
        <f t="shared" si="379"/>
        <v>0</v>
      </c>
      <c r="Q4084" t="s">
        <v>8315</v>
      </c>
      <c r="R4084" t="s">
        <v>8316</v>
      </c>
      <c r="S4084" s="14">
        <f t="shared" si="380"/>
        <v>42228.151701388888</v>
      </c>
      <c r="T4084" s="14">
        <f t="shared" si="381"/>
        <v>42253.151701388888</v>
      </c>
      <c r="U4084">
        <f t="shared" si="382"/>
        <v>25</v>
      </c>
      <c r="V4084">
        <f t="shared" si="383"/>
        <v>2015</v>
      </c>
    </row>
    <row r="4085" spans="1:22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78"/>
        <v>0</v>
      </c>
      <c r="P4085">
        <f t="shared" si="379"/>
        <v>0</v>
      </c>
      <c r="Q4085" t="s">
        <v>8315</v>
      </c>
      <c r="R4085" t="s">
        <v>8316</v>
      </c>
      <c r="S4085" s="14">
        <f t="shared" si="380"/>
        <v>42675.262962962966</v>
      </c>
      <c r="T4085" s="14">
        <f t="shared" si="381"/>
        <v>42705.304629629631</v>
      </c>
      <c r="U4085">
        <f t="shared" si="382"/>
        <v>31</v>
      </c>
      <c r="V4085">
        <f t="shared" si="383"/>
        <v>2016</v>
      </c>
    </row>
    <row r="4086" spans="1:22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78"/>
        <v>0</v>
      </c>
      <c r="P4086">
        <f t="shared" si="379"/>
        <v>0</v>
      </c>
      <c r="Q4086" t="s">
        <v>8315</v>
      </c>
      <c r="R4086" t="s">
        <v>8316</v>
      </c>
      <c r="S4086" s="14">
        <f t="shared" si="380"/>
        <v>42111.904097222221</v>
      </c>
      <c r="T4086" s="14">
        <f t="shared" si="381"/>
        <v>42171.904097222221</v>
      </c>
      <c r="U4086">
        <f t="shared" si="382"/>
        <v>60</v>
      </c>
      <c r="V4086">
        <f t="shared" si="383"/>
        <v>2015</v>
      </c>
    </row>
    <row r="4087" spans="1:22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78"/>
        <v>0</v>
      </c>
      <c r="P4087">
        <f t="shared" si="379"/>
        <v>0</v>
      </c>
      <c r="Q4087" t="s">
        <v>8315</v>
      </c>
      <c r="R4087" t="s">
        <v>8316</v>
      </c>
      <c r="S4087" s="14">
        <f t="shared" si="380"/>
        <v>42213.662905092591</v>
      </c>
      <c r="T4087" s="14">
        <f t="shared" si="381"/>
        <v>42243.662905092591</v>
      </c>
      <c r="U4087">
        <f t="shared" si="382"/>
        <v>30</v>
      </c>
      <c r="V4087">
        <f t="shared" si="383"/>
        <v>2015</v>
      </c>
    </row>
    <row r="4088" spans="1:22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78"/>
        <v>0</v>
      </c>
      <c r="P4088">
        <f t="shared" si="379"/>
        <v>0</v>
      </c>
      <c r="Q4088" t="s">
        <v>8315</v>
      </c>
      <c r="R4088" t="s">
        <v>8316</v>
      </c>
      <c r="S4088" s="14">
        <f t="shared" si="380"/>
        <v>41829.325497685182</v>
      </c>
      <c r="T4088" s="14">
        <f t="shared" si="381"/>
        <v>41889.325497685182</v>
      </c>
      <c r="U4088">
        <f t="shared" si="382"/>
        <v>60</v>
      </c>
      <c r="V4088">
        <f t="shared" si="383"/>
        <v>2014</v>
      </c>
    </row>
    <row r="4089" spans="1:22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t="s">
        <v>8315</v>
      </c>
      <c r="R4089" t="s">
        <v>8316</v>
      </c>
      <c r="S4089" s="14">
        <f t="shared" si="380"/>
        <v>42550.048449074078</v>
      </c>
      <c r="T4089" s="14">
        <f t="shared" si="381"/>
        <v>42580.978472222225</v>
      </c>
      <c r="U4089">
        <f t="shared" si="382"/>
        <v>31</v>
      </c>
      <c r="V4089">
        <f t="shared" si="383"/>
        <v>2016</v>
      </c>
    </row>
    <row r="4090" spans="1:22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78"/>
        <v>0</v>
      </c>
      <c r="P4090">
        <f t="shared" si="379"/>
        <v>0</v>
      </c>
      <c r="Q4090" t="s">
        <v>8315</v>
      </c>
      <c r="R4090" t="s">
        <v>8316</v>
      </c>
      <c r="S4090" s="14">
        <f t="shared" si="380"/>
        <v>41774.651203703703</v>
      </c>
      <c r="T4090" s="14">
        <f t="shared" si="381"/>
        <v>41834.651203703703</v>
      </c>
      <c r="U4090">
        <f t="shared" si="382"/>
        <v>60</v>
      </c>
      <c r="V4090">
        <f t="shared" si="383"/>
        <v>2014</v>
      </c>
    </row>
    <row r="4091" spans="1:22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78"/>
        <v>0</v>
      </c>
      <c r="P4091">
        <f t="shared" si="379"/>
        <v>0</v>
      </c>
      <c r="Q4091" t="s">
        <v>8315</v>
      </c>
      <c r="R4091" t="s">
        <v>8316</v>
      </c>
      <c r="S4091" s="14">
        <f t="shared" si="380"/>
        <v>42457.932025462964</v>
      </c>
      <c r="T4091" s="14">
        <f t="shared" si="381"/>
        <v>42485.013888888891</v>
      </c>
      <c r="U4091">
        <f t="shared" si="382"/>
        <v>28</v>
      </c>
      <c r="V4091">
        <f t="shared" si="383"/>
        <v>2016</v>
      </c>
    </row>
    <row r="4092" spans="1:22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78"/>
        <v>0</v>
      </c>
      <c r="P4092">
        <f t="shared" si="379"/>
        <v>0</v>
      </c>
      <c r="Q4092" t="s">
        <v>8315</v>
      </c>
      <c r="R4092" t="s">
        <v>8316</v>
      </c>
      <c r="S4092" s="14">
        <f t="shared" si="380"/>
        <v>42296.154131944444</v>
      </c>
      <c r="T4092" s="14">
        <f t="shared" si="381"/>
        <v>42326.195798611108</v>
      </c>
      <c r="U4092">
        <f t="shared" si="382"/>
        <v>31</v>
      </c>
      <c r="V4092">
        <f t="shared" si="383"/>
        <v>2015</v>
      </c>
    </row>
    <row r="4093" spans="1:22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78"/>
        <v>0</v>
      </c>
      <c r="P4093">
        <f t="shared" si="379"/>
        <v>0</v>
      </c>
      <c r="Q4093" t="s">
        <v>8315</v>
      </c>
      <c r="R4093" t="s">
        <v>8316</v>
      </c>
      <c r="S4093" s="14">
        <f t="shared" si="380"/>
        <v>42534.866875</v>
      </c>
      <c r="T4093" s="14">
        <f t="shared" si="381"/>
        <v>42564.866875</v>
      </c>
      <c r="U4093">
        <f t="shared" si="382"/>
        <v>30</v>
      </c>
      <c r="V4093">
        <f t="shared" si="383"/>
        <v>2016</v>
      </c>
    </row>
    <row r="4094" spans="1:22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78"/>
        <v>0</v>
      </c>
      <c r="P4094">
        <f t="shared" si="379"/>
        <v>0</v>
      </c>
      <c r="Q4094" t="s">
        <v>8315</v>
      </c>
      <c r="R4094" t="s">
        <v>8316</v>
      </c>
      <c r="S4094" s="14">
        <f t="shared" si="380"/>
        <v>42286.749780092592</v>
      </c>
      <c r="T4094" s="14">
        <f t="shared" si="381"/>
        <v>42316.791446759264</v>
      </c>
      <c r="U4094">
        <f t="shared" si="382"/>
        <v>31</v>
      </c>
      <c r="V4094">
        <f t="shared" si="383"/>
        <v>2015</v>
      </c>
    </row>
    <row r="4095" spans="1:22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78"/>
        <v>0</v>
      </c>
      <c r="P4095">
        <f t="shared" si="379"/>
        <v>0</v>
      </c>
      <c r="Q4095" t="s">
        <v>8315</v>
      </c>
      <c r="R4095" t="s">
        <v>8316</v>
      </c>
      <c r="S4095" s="14">
        <f t="shared" si="380"/>
        <v>42069.391446759255</v>
      </c>
      <c r="T4095" s="14">
        <f t="shared" si="381"/>
        <v>42099.349780092598</v>
      </c>
      <c r="U4095">
        <f t="shared" si="382"/>
        <v>30</v>
      </c>
      <c r="V4095">
        <f t="shared" si="383"/>
        <v>2015</v>
      </c>
    </row>
    <row r="4096" spans="1:22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78"/>
        <v>0</v>
      </c>
      <c r="P4096">
        <f t="shared" si="379"/>
        <v>0</v>
      </c>
      <c r="Q4096" t="s">
        <v>8315</v>
      </c>
      <c r="R4096" t="s">
        <v>8316</v>
      </c>
      <c r="S4096" s="14">
        <f t="shared" si="380"/>
        <v>42096.544548611113</v>
      </c>
      <c r="T4096" s="14">
        <f t="shared" si="381"/>
        <v>42126.544548611113</v>
      </c>
      <c r="U4096">
        <f t="shared" si="382"/>
        <v>30</v>
      </c>
      <c r="V4096">
        <f t="shared" si="383"/>
        <v>2015</v>
      </c>
    </row>
    <row r="4097" spans="1:22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78"/>
        <v>0</v>
      </c>
      <c r="P4097">
        <f t="shared" si="379"/>
        <v>0</v>
      </c>
      <c r="Q4097" t="s">
        <v>8315</v>
      </c>
      <c r="R4097" t="s">
        <v>8316</v>
      </c>
      <c r="S4097" s="14">
        <f t="shared" si="380"/>
        <v>42419.246168981481</v>
      </c>
      <c r="T4097" s="14">
        <f t="shared" si="381"/>
        <v>42434.246168981481</v>
      </c>
      <c r="U4097">
        <f t="shared" si="382"/>
        <v>15</v>
      </c>
      <c r="V4097">
        <f t="shared" si="383"/>
        <v>2016</v>
      </c>
    </row>
    <row r="4098" spans="1:22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84">ROUND(E4098/D4098*100,0)</f>
        <v>0</v>
      </c>
      <c r="P4098">
        <f t="shared" si="379"/>
        <v>0</v>
      </c>
      <c r="Q4098" t="s">
        <v>8315</v>
      </c>
      <c r="R4098" t="s">
        <v>8316</v>
      </c>
      <c r="S4098" s="14">
        <f t="shared" si="380"/>
        <v>42408.999571759254</v>
      </c>
      <c r="T4098" s="14">
        <f t="shared" si="381"/>
        <v>42453.957905092597</v>
      </c>
      <c r="U4098">
        <f t="shared" si="382"/>
        <v>45</v>
      </c>
      <c r="V4098">
        <f t="shared" si="383"/>
        <v>2016</v>
      </c>
    </row>
    <row r="4099" spans="1:22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ref="P4099:P4115" si="385">IFERROR(ROUND(E4099/L4099,2),0)</f>
        <v>0</v>
      </c>
      <c r="Q4099" t="s">
        <v>8315</v>
      </c>
      <c r="R4099" t="s">
        <v>8316</v>
      </c>
      <c r="S4099" s="14">
        <f t="shared" ref="S4099:S4115" si="386">+(((J4099/60)/60)/24)+DATE(1970,1,1)</f>
        <v>42282.655543981484</v>
      </c>
      <c r="T4099" s="14">
        <f t="shared" ref="T4099:T4115" si="387">+(((I4099/60)/60)/24)+DATE(1970,1,1)</f>
        <v>42342.697210648148</v>
      </c>
      <c r="U4099">
        <f t="shared" ref="U4099:U4115" si="388">CEILING(T4099-S4099,1)</f>
        <v>61</v>
      </c>
      <c r="V4099">
        <f t="shared" ref="V4099:V4115" si="389">YEAR(S4099)</f>
        <v>2015</v>
      </c>
    </row>
    <row r="4100" spans="1:22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t="s">
        <v>8315</v>
      </c>
      <c r="R4100" t="s">
        <v>8316</v>
      </c>
      <c r="S4100" s="14">
        <f t="shared" si="386"/>
        <v>42322.025115740747</v>
      </c>
      <c r="T4100" s="14">
        <f t="shared" si="387"/>
        <v>42352.025115740747</v>
      </c>
      <c r="U4100">
        <f t="shared" si="388"/>
        <v>30</v>
      </c>
      <c r="V4100">
        <f t="shared" si="389"/>
        <v>2015</v>
      </c>
    </row>
    <row r="4101" spans="1:22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84"/>
        <v>0</v>
      </c>
      <c r="P4101">
        <f t="shared" si="385"/>
        <v>0</v>
      </c>
      <c r="Q4101" t="s">
        <v>8315</v>
      </c>
      <c r="R4101" t="s">
        <v>8316</v>
      </c>
      <c r="S4101" s="14">
        <f t="shared" si="386"/>
        <v>41941.585231481484</v>
      </c>
      <c r="T4101" s="14">
        <f t="shared" si="387"/>
        <v>41991.626898148148</v>
      </c>
      <c r="U4101">
        <f t="shared" si="388"/>
        <v>51</v>
      </c>
      <c r="V4101">
        <f t="shared" si="389"/>
        <v>2014</v>
      </c>
    </row>
    <row r="4102" spans="1:22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t="s">
        <v>8315</v>
      </c>
      <c r="R4102" t="s">
        <v>8316</v>
      </c>
      <c r="S4102" s="14">
        <f t="shared" si="386"/>
        <v>41948.957465277781</v>
      </c>
      <c r="T4102" s="14">
        <f t="shared" si="387"/>
        <v>41963.957465277781</v>
      </c>
      <c r="U4102">
        <f t="shared" si="388"/>
        <v>15</v>
      </c>
      <c r="V4102">
        <f t="shared" si="389"/>
        <v>2014</v>
      </c>
    </row>
    <row r="4103" spans="1:22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t="s">
        <v>8315</v>
      </c>
      <c r="R4103" t="s">
        <v>8316</v>
      </c>
      <c r="S4103" s="14">
        <f t="shared" si="386"/>
        <v>41761.810150462967</v>
      </c>
      <c r="T4103" s="14">
        <f t="shared" si="387"/>
        <v>41768.286805555559</v>
      </c>
      <c r="U4103">
        <f t="shared" si="388"/>
        <v>7</v>
      </c>
      <c r="V4103">
        <f t="shared" si="389"/>
        <v>2014</v>
      </c>
    </row>
    <row r="4104" spans="1:22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84"/>
        <v>0</v>
      </c>
      <c r="P4104">
        <f t="shared" si="385"/>
        <v>0</v>
      </c>
      <c r="Q4104" t="s">
        <v>8315</v>
      </c>
      <c r="R4104" t="s">
        <v>8316</v>
      </c>
      <c r="S4104" s="14">
        <f t="shared" si="386"/>
        <v>42613.841261574074</v>
      </c>
      <c r="T4104" s="14">
        <f t="shared" si="387"/>
        <v>42644.166666666672</v>
      </c>
      <c r="U4104">
        <f t="shared" si="388"/>
        <v>31</v>
      </c>
      <c r="V4104">
        <f t="shared" si="389"/>
        <v>2016</v>
      </c>
    </row>
    <row r="4105" spans="1:22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84"/>
        <v>0</v>
      </c>
      <c r="P4105">
        <f t="shared" si="385"/>
        <v>0</v>
      </c>
      <c r="Q4105" t="s">
        <v>8315</v>
      </c>
      <c r="R4105" t="s">
        <v>8316</v>
      </c>
      <c r="S4105" s="14">
        <f t="shared" si="386"/>
        <v>42421.141469907408</v>
      </c>
      <c r="T4105" s="14">
        <f t="shared" si="387"/>
        <v>42481.099803240737</v>
      </c>
      <c r="U4105">
        <f t="shared" si="388"/>
        <v>60</v>
      </c>
      <c r="V4105">
        <f t="shared" si="389"/>
        <v>2016</v>
      </c>
    </row>
    <row r="4106" spans="1:22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84"/>
        <v>0</v>
      </c>
      <c r="P4106">
        <f t="shared" si="385"/>
        <v>0</v>
      </c>
      <c r="Q4106" t="s">
        <v>8315</v>
      </c>
      <c r="R4106" t="s">
        <v>8316</v>
      </c>
      <c r="S4106" s="14">
        <f t="shared" si="386"/>
        <v>42700.804756944446</v>
      </c>
      <c r="T4106" s="14">
        <f t="shared" si="387"/>
        <v>42730.804756944446</v>
      </c>
      <c r="U4106">
        <f t="shared" si="388"/>
        <v>30</v>
      </c>
      <c r="V4106">
        <f t="shared" si="389"/>
        <v>2016</v>
      </c>
    </row>
    <row r="4107" spans="1:22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84"/>
        <v>0</v>
      </c>
      <c r="P4107">
        <f t="shared" si="385"/>
        <v>0</v>
      </c>
      <c r="Q4107" t="s">
        <v>8315</v>
      </c>
      <c r="R4107" t="s">
        <v>8316</v>
      </c>
      <c r="S4107" s="14">
        <f t="shared" si="386"/>
        <v>41905.795706018522</v>
      </c>
      <c r="T4107" s="14">
        <f t="shared" si="387"/>
        <v>41933.82708333333</v>
      </c>
      <c r="U4107">
        <f t="shared" si="388"/>
        <v>29</v>
      </c>
      <c r="V4107">
        <f t="shared" si="389"/>
        <v>2014</v>
      </c>
    </row>
    <row r="4108" spans="1:22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84"/>
        <v>0</v>
      </c>
      <c r="P4108">
        <f t="shared" si="385"/>
        <v>0</v>
      </c>
      <c r="Q4108" t="s">
        <v>8315</v>
      </c>
      <c r="R4108" t="s">
        <v>8316</v>
      </c>
      <c r="S4108" s="14">
        <f t="shared" si="386"/>
        <v>42732.787523148145</v>
      </c>
      <c r="T4108" s="14">
        <f t="shared" si="387"/>
        <v>42762.787523148145</v>
      </c>
      <c r="U4108">
        <f t="shared" si="388"/>
        <v>30</v>
      </c>
      <c r="V4108">
        <f t="shared" si="389"/>
        <v>2016</v>
      </c>
    </row>
    <row r="4109" spans="1:22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84"/>
        <v>0</v>
      </c>
      <c r="P4109">
        <f t="shared" si="385"/>
        <v>0</v>
      </c>
      <c r="Q4109" t="s">
        <v>8315</v>
      </c>
      <c r="R4109" t="s">
        <v>8316</v>
      </c>
      <c r="S4109" s="14">
        <f t="shared" si="386"/>
        <v>42511.698101851856</v>
      </c>
      <c r="T4109" s="14">
        <f t="shared" si="387"/>
        <v>42535.787500000006</v>
      </c>
      <c r="U4109">
        <f t="shared" si="388"/>
        <v>25</v>
      </c>
      <c r="V4109">
        <f t="shared" si="389"/>
        <v>2016</v>
      </c>
    </row>
    <row r="4110" spans="1:22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84"/>
        <v>0</v>
      </c>
      <c r="P4110">
        <f t="shared" si="385"/>
        <v>0</v>
      </c>
      <c r="Q4110" t="s">
        <v>8315</v>
      </c>
      <c r="R4110" t="s">
        <v>8316</v>
      </c>
      <c r="S4110" s="14">
        <f t="shared" si="386"/>
        <v>42538.742893518516</v>
      </c>
      <c r="T4110" s="14">
        <f t="shared" si="387"/>
        <v>42568.742893518516</v>
      </c>
      <c r="U4110">
        <f t="shared" si="388"/>
        <v>30</v>
      </c>
      <c r="V4110">
        <f t="shared" si="389"/>
        <v>2016</v>
      </c>
    </row>
    <row r="4111" spans="1:22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t="s">
        <v>8315</v>
      </c>
      <c r="R4111" t="s">
        <v>8316</v>
      </c>
      <c r="S4111" s="14">
        <f t="shared" si="386"/>
        <v>42344.824502314819</v>
      </c>
      <c r="T4111" s="14">
        <f t="shared" si="387"/>
        <v>42400.996527777781</v>
      </c>
      <c r="U4111">
        <f t="shared" si="388"/>
        <v>57</v>
      </c>
      <c r="V4111">
        <f t="shared" si="389"/>
        <v>2015</v>
      </c>
    </row>
    <row r="4112" spans="1:22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84"/>
        <v>0</v>
      </c>
      <c r="P4112">
        <f t="shared" si="385"/>
        <v>0</v>
      </c>
      <c r="Q4112" t="s">
        <v>8315</v>
      </c>
      <c r="R4112" t="s">
        <v>8316</v>
      </c>
      <c r="S4112" s="14">
        <f t="shared" si="386"/>
        <v>42495.722187499996</v>
      </c>
      <c r="T4112" s="14">
        <f t="shared" si="387"/>
        <v>42525.722187499996</v>
      </c>
      <c r="U4112">
        <f t="shared" si="388"/>
        <v>30</v>
      </c>
      <c r="V4112">
        <f t="shared" si="389"/>
        <v>2016</v>
      </c>
    </row>
    <row r="4113" spans="1:22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84"/>
        <v>0</v>
      </c>
      <c r="P4113">
        <f t="shared" si="385"/>
        <v>0</v>
      </c>
      <c r="Q4113" t="s">
        <v>8315</v>
      </c>
      <c r="R4113" t="s">
        <v>8316</v>
      </c>
      <c r="S4113" s="14">
        <f t="shared" si="386"/>
        <v>41927.124884259261</v>
      </c>
      <c r="T4113" s="14">
        <f t="shared" si="387"/>
        <v>41937.124884259261</v>
      </c>
      <c r="U4113">
        <f t="shared" si="388"/>
        <v>10</v>
      </c>
      <c r="V4113">
        <f t="shared" si="389"/>
        <v>2014</v>
      </c>
    </row>
    <row r="4114" spans="1:22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84"/>
        <v>0</v>
      </c>
      <c r="P4114">
        <f t="shared" si="385"/>
        <v>0</v>
      </c>
      <c r="Q4114" t="s">
        <v>8315</v>
      </c>
      <c r="R4114" t="s">
        <v>8316</v>
      </c>
      <c r="S4114" s="14">
        <f t="shared" si="386"/>
        <v>42730.903726851851</v>
      </c>
      <c r="T4114" s="14">
        <f t="shared" si="387"/>
        <v>42760.903726851851</v>
      </c>
      <c r="U4114">
        <f t="shared" si="388"/>
        <v>30</v>
      </c>
      <c r="V4114">
        <f t="shared" si="389"/>
        <v>2016</v>
      </c>
    </row>
    <row r="4115" spans="1:22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84"/>
        <v>0</v>
      </c>
      <c r="P4115">
        <f t="shared" si="385"/>
        <v>0</v>
      </c>
      <c r="Q4115" t="s">
        <v>8315</v>
      </c>
      <c r="R4115" t="s">
        <v>8316</v>
      </c>
      <c r="S4115" s="14">
        <f t="shared" si="386"/>
        <v>42307.539398148147</v>
      </c>
      <c r="T4115" s="14">
        <f t="shared" si="387"/>
        <v>42337.581064814818</v>
      </c>
      <c r="U4115">
        <f t="shared" si="388"/>
        <v>31</v>
      </c>
      <c r="V4115">
        <f t="shared" si="389"/>
        <v>2015</v>
      </c>
    </row>
  </sheetData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570FD-6083-48C0-88E7-F7425D3644C0}">
  <dimension ref="A1:F14"/>
  <sheetViews>
    <sheetView workbookViewId="0">
      <selection activeCell="H30" sqref="H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8326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8310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8339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8312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8323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8308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67396-1FBC-4714-9193-624E205BEE04}">
  <dimension ref="A2:F51"/>
  <sheetViews>
    <sheetView workbookViewId="0">
      <selection activeCell="I24" sqref="I24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8222</v>
      </c>
      <c r="B2" t="s">
        <v>8224</v>
      </c>
    </row>
    <row r="4" spans="1:6" x14ac:dyDescent="0.25">
      <c r="A4" s="9" t="s">
        <v>8363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0" t="s">
        <v>8318</v>
      </c>
      <c r="B6" s="11">
        <v>2</v>
      </c>
      <c r="C6" s="11">
        <v>30</v>
      </c>
      <c r="D6" s="11"/>
      <c r="E6" s="11">
        <v>21</v>
      </c>
      <c r="F6" s="11">
        <v>53</v>
      </c>
    </row>
    <row r="7" spans="1:6" x14ac:dyDescent="0.25">
      <c r="A7" s="12" t="s">
        <v>8345</v>
      </c>
      <c r="B7" s="11"/>
      <c r="C7" s="11">
        <v>14</v>
      </c>
      <c r="D7" s="11"/>
      <c r="E7" s="11"/>
      <c r="F7" s="11">
        <v>14</v>
      </c>
    </row>
    <row r="8" spans="1:6" x14ac:dyDescent="0.25">
      <c r="A8" s="12" t="s">
        <v>8330</v>
      </c>
      <c r="B8" s="11"/>
      <c r="C8" s="11"/>
      <c r="D8" s="11"/>
      <c r="E8" s="11">
        <v>8</v>
      </c>
      <c r="F8" s="11">
        <v>8</v>
      </c>
    </row>
    <row r="9" spans="1:6" x14ac:dyDescent="0.25">
      <c r="A9" s="12" t="s">
        <v>8347</v>
      </c>
      <c r="B9" s="11"/>
      <c r="C9" s="11">
        <v>16</v>
      </c>
      <c r="D9" s="11"/>
      <c r="E9" s="11"/>
      <c r="F9" s="11">
        <v>16</v>
      </c>
    </row>
    <row r="10" spans="1:6" x14ac:dyDescent="0.25">
      <c r="A10" s="12" t="s">
        <v>8338</v>
      </c>
      <c r="B10" s="11">
        <v>2</v>
      </c>
      <c r="C10" s="11"/>
      <c r="D10" s="11"/>
      <c r="E10" s="11"/>
      <c r="F10" s="11">
        <v>2</v>
      </c>
    </row>
    <row r="11" spans="1:6" x14ac:dyDescent="0.25">
      <c r="A11" s="12" t="s">
        <v>8319</v>
      </c>
      <c r="B11" s="11"/>
      <c r="C11" s="11"/>
      <c r="D11" s="11"/>
      <c r="E11" s="11">
        <v>6</v>
      </c>
      <c r="F11" s="11">
        <v>6</v>
      </c>
    </row>
    <row r="12" spans="1:6" x14ac:dyDescent="0.25">
      <c r="A12" s="12" t="s">
        <v>8332</v>
      </c>
      <c r="B12" s="11"/>
      <c r="C12" s="11"/>
      <c r="D12" s="11"/>
      <c r="E12" s="11">
        <v>7</v>
      </c>
      <c r="F12" s="11">
        <v>7</v>
      </c>
    </row>
    <row r="13" spans="1:6" x14ac:dyDescent="0.25">
      <c r="A13" s="10" t="s">
        <v>8326</v>
      </c>
      <c r="B13" s="11">
        <v>1</v>
      </c>
      <c r="C13" s="11">
        <v>8</v>
      </c>
      <c r="D13" s="11">
        <v>1</v>
      </c>
      <c r="E13" s="11"/>
      <c r="F13" s="11">
        <v>10</v>
      </c>
    </row>
    <row r="14" spans="1:6" x14ac:dyDescent="0.25">
      <c r="A14" s="12" t="s">
        <v>8354</v>
      </c>
      <c r="B14" s="11">
        <v>1</v>
      </c>
      <c r="C14" s="11">
        <v>5</v>
      </c>
      <c r="D14" s="11"/>
      <c r="E14" s="11"/>
      <c r="F14" s="11">
        <v>6</v>
      </c>
    </row>
    <row r="15" spans="1:6" x14ac:dyDescent="0.25">
      <c r="A15" s="12" t="s">
        <v>8357</v>
      </c>
      <c r="B15" s="11"/>
      <c r="C15" s="11">
        <v>3</v>
      </c>
      <c r="D15" s="11"/>
      <c r="E15" s="11"/>
      <c r="F15" s="11">
        <v>3</v>
      </c>
    </row>
    <row r="16" spans="1:6" x14ac:dyDescent="0.25">
      <c r="A16" s="12" t="s">
        <v>8327</v>
      </c>
      <c r="B16" s="11"/>
      <c r="C16" s="11"/>
      <c r="D16" s="11">
        <v>1</v>
      </c>
      <c r="E16" s="11"/>
      <c r="F16" s="11">
        <v>1</v>
      </c>
    </row>
    <row r="17" spans="1:6" x14ac:dyDescent="0.25">
      <c r="A17" s="10" t="s">
        <v>8310</v>
      </c>
      <c r="B17" s="11"/>
      <c r="C17" s="11">
        <v>17</v>
      </c>
      <c r="D17" s="11"/>
      <c r="E17" s="11">
        <v>16</v>
      </c>
      <c r="F17" s="11">
        <v>33</v>
      </c>
    </row>
    <row r="18" spans="1:6" x14ac:dyDescent="0.25">
      <c r="A18" s="12" t="s">
        <v>8342</v>
      </c>
      <c r="B18" s="11"/>
      <c r="C18" s="11">
        <v>7</v>
      </c>
      <c r="D18" s="11"/>
      <c r="E18" s="11"/>
      <c r="F18" s="11">
        <v>7</v>
      </c>
    </row>
    <row r="19" spans="1:6" x14ac:dyDescent="0.25">
      <c r="A19" s="12" t="s">
        <v>8311</v>
      </c>
      <c r="B19" s="11"/>
      <c r="C19" s="11"/>
      <c r="D19" s="11"/>
      <c r="E19" s="11">
        <v>16</v>
      </c>
      <c r="F19" s="11">
        <v>16</v>
      </c>
    </row>
    <row r="20" spans="1:6" x14ac:dyDescent="0.25">
      <c r="A20" s="12" t="s">
        <v>8346</v>
      </c>
      <c r="B20" s="11"/>
      <c r="C20" s="11">
        <v>10</v>
      </c>
      <c r="D20" s="11"/>
      <c r="E20" s="11"/>
      <c r="F20" s="11">
        <v>10</v>
      </c>
    </row>
    <row r="21" spans="1:6" x14ac:dyDescent="0.25">
      <c r="A21" s="10" t="s">
        <v>8312</v>
      </c>
      <c r="B21" s="11">
        <v>1</v>
      </c>
      <c r="C21" s="11">
        <v>7</v>
      </c>
      <c r="D21" s="11">
        <v>1</v>
      </c>
      <c r="E21" s="11">
        <v>25</v>
      </c>
      <c r="F21" s="11">
        <v>34</v>
      </c>
    </row>
    <row r="22" spans="1:6" x14ac:dyDescent="0.25">
      <c r="A22" s="12" t="s">
        <v>8334</v>
      </c>
      <c r="B22" s="11"/>
      <c r="C22" s="11"/>
      <c r="D22" s="11"/>
      <c r="E22" s="11">
        <v>5</v>
      </c>
      <c r="F22" s="11">
        <v>5</v>
      </c>
    </row>
    <row r="23" spans="1:6" x14ac:dyDescent="0.25">
      <c r="A23" s="12" t="s">
        <v>8325</v>
      </c>
      <c r="B23" s="11"/>
      <c r="C23" s="11"/>
      <c r="D23" s="11"/>
      <c r="E23" s="11">
        <v>6</v>
      </c>
      <c r="F23" s="11">
        <v>6</v>
      </c>
    </row>
    <row r="24" spans="1:6" x14ac:dyDescent="0.25">
      <c r="A24" s="12" t="s">
        <v>8337</v>
      </c>
      <c r="B24" s="11"/>
      <c r="C24" s="11">
        <v>1</v>
      </c>
      <c r="D24" s="11">
        <v>1</v>
      </c>
      <c r="E24" s="11"/>
      <c r="F24" s="11">
        <v>2</v>
      </c>
    </row>
    <row r="25" spans="1:6" x14ac:dyDescent="0.25">
      <c r="A25" s="12" t="s">
        <v>8344</v>
      </c>
      <c r="B25" s="11"/>
      <c r="C25" s="11">
        <v>6</v>
      </c>
      <c r="D25" s="11"/>
      <c r="E25" s="11"/>
      <c r="F25" s="11">
        <v>6</v>
      </c>
    </row>
    <row r="26" spans="1:6" x14ac:dyDescent="0.25">
      <c r="A26" s="12" t="s">
        <v>8333</v>
      </c>
      <c r="B26" s="11"/>
      <c r="C26" s="11"/>
      <c r="D26" s="11"/>
      <c r="E26" s="11">
        <v>2</v>
      </c>
      <c r="F26" s="11">
        <v>2</v>
      </c>
    </row>
    <row r="27" spans="1:6" x14ac:dyDescent="0.25">
      <c r="A27" s="12" t="s">
        <v>8320</v>
      </c>
      <c r="B27" s="11"/>
      <c r="C27" s="11"/>
      <c r="D27" s="11"/>
      <c r="E27" s="11">
        <v>2</v>
      </c>
      <c r="F27" s="11">
        <v>2</v>
      </c>
    </row>
    <row r="28" spans="1:6" x14ac:dyDescent="0.25">
      <c r="A28" s="12" t="s">
        <v>8313</v>
      </c>
      <c r="B28" s="11"/>
      <c r="C28" s="11"/>
      <c r="D28" s="11"/>
      <c r="E28" s="11">
        <v>10</v>
      </c>
      <c r="F28" s="11">
        <v>10</v>
      </c>
    </row>
    <row r="29" spans="1:6" x14ac:dyDescent="0.25">
      <c r="A29" s="12" t="s">
        <v>8350</v>
      </c>
      <c r="B29" s="11">
        <v>1</v>
      </c>
      <c r="C29" s="11"/>
      <c r="D29" s="11"/>
      <c r="E29" s="11"/>
      <c r="F29" s="11">
        <v>1</v>
      </c>
    </row>
    <row r="30" spans="1:6" x14ac:dyDescent="0.25">
      <c r="A30" s="10" t="s">
        <v>8323</v>
      </c>
      <c r="B30" s="11"/>
      <c r="C30" s="11">
        <v>27</v>
      </c>
      <c r="D30" s="11"/>
      <c r="E30" s="11">
        <v>18</v>
      </c>
      <c r="F30" s="11">
        <v>45</v>
      </c>
    </row>
    <row r="31" spans="1:6" x14ac:dyDescent="0.25">
      <c r="A31" s="12" t="s">
        <v>8351</v>
      </c>
      <c r="B31" s="11"/>
      <c r="C31" s="11">
        <v>3</v>
      </c>
      <c r="D31" s="11"/>
      <c r="E31" s="11"/>
      <c r="F31" s="11">
        <v>3</v>
      </c>
    </row>
    <row r="32" spans="1:6" x14ac:dyDescent="0.25">
      <c r="A32" s="12" t="s">
        <v>8352</v>
      </c>
      <c r="B32" s="11"/>
      <c r="C32" s="11">
        <v>5</v>
      </c>
      <c r="D32" s="11"/>
      <c r="E32" s="11"/>
      <c r="F32" s="11">
        <v>5</v>
      </c>
    </row>
    <row r="33" spans="1:6" x14ac:dyDescent="0.25">
      <c r="A33" s="12" t="s">
        <v>8324</v>
      </c>
      <c r="B33" s="11"/>
      <c r="C33" s="11">
        <v>14</v>
      </c>
      <c r="D33" s="11"/>
      <c r="E33" s="11">
        <v>18</v>
      </c>
      <c r="F33" s="11">
        <v>32</v>
      </c>
    </row>
    <row r="34" spans="1:6" x14ac:dyDescent="0.25">
      <c r="A34" s="12" t="s">
        <v>8341</v>
      </c>
      <c r="B34" s="11"/>
      <c r="C34" s="11">
        <v>5</v>
      </c>
      <c r="D34" s="11"/>
      <c r="E34" s="11"/>
      <c r="F34" s="11">
        <v>5</v>
      </c>
    </row>
    <row r="35" spans="1:6" x14ac:dyDescent="0.25">
      <c r="A35" s="10" t="s">
        <v>8321</v>
      </c>
      <c r="B35" s="11">
        <v>3</v>
      </c>
      <c r="C35" s="11">
        <v>8</v>
      </c>
      <c r="D35" s="11"/>
      <c r="E35" s="11">
        <v>6</v>
      </c>
      <c r="F35" s="11">
        <v>17</v>
      </c>
    </row>
    <row r="36" spans="1:6" x14ac:dyDescent="0.25">
      <c r="A36" s="12" t="s">
        <v>8353</v>
      </c>
      <c r="B36" s="11">
        <v>3</v>
      </c>
      <c r="C36" s="11"/>
      <c r="D36" s="11"/>
      <c r="E36" s="11"/>
      <c r="F36" s="11">
        <v>3</v>
      </c>
    </row>
    <row r="37" spans="1:6" x14ac:dyDescent="0.25">
      <c r="A37" s="12" t="s">
        <v>8349</v>
      </c>
      <c r="B37" s="11"/>
      <c r="C37" s="11">
        <v>2</v>
      </c>
      <c r="D37" s="11"/>
      <c r="E37" s="11"/>
      <c r="F37" s="11">
        <v>2</v>
      </c>
    </row>
    <row r="38" spans="1:6" x14ac:dyDescent="0.25">
      <c r="A38" s="12" t="s">
        <v>8343</v>
      </c>
      <c r="B38" s="11"/>
      <c r="C38" s="11">
        <v>2</v>
      </c>
      <c r="D38" s="11"/>
      <c r="E38" s="11"/>
      <c r="F38" s="11">
        <v>2</v>
      </c>
    </row>
    <row r="39" spans="1:6" x14ac:dyDescent="0.25">
      <c r="A39" s="12" t="s">
        <v>8331</v>
      </c>
      <c r="B39" s="11"/>
      <c r="C39" s="11"/>
      <c r="D39" s="11"/>
      <c r="E39" s="11">
        <v>6</v>
      </c>
      <c r="F39" s="11">
        <v>6</v>
      </c>
    </row>
    <row r="40" spans="1:6" x14ac:dyDescent="0.25">
      <c r="A40" s="12" t="s">
        <v>8356</v>
      </c>
      <c r="B40" s="11"/>
      <c r="C40" s="11">
        <v>4</v>
      </c>
      <c r="D40" s="11"/>
      <c r="E40" s="11"/>
      <c r="F40" s="11">
        <v>4</v>
      </c>
    </row>
    <row r="41" spans="1:6" x14ac:dyDescent="0.25">
      <c r="A41" s="10" t="s">
        <v>8308</v>
      </c>
      <c r="B41" s="11">
        <v>12</v>
      </c>
      <c r="C41" s="11">
        <v>19</v>
      </c>
      <c r="D41" s="11"/>
      <c r="E41" s="11">
        <v>22</v>
      </c>
      <c r="F41" s="11">
        <v>53</v>
      </c>
    </row>
    <row r="42" spans="1:6" x14ac:dyDescent="0.25">
      <c r="A42" s="12" t="s">
        <v>8348</v>
      </c>
      <c r="B42" s="11"/>
      <c r="C42" s="11">
        <v>3</v>
      </c>
      <c r="D42" s="11"/>
      <c r="E42" s="11"/>
      <c r="F42" s="11">
        <v>3</v>
      </c>
    </row>
    <row r="43" spans="1:6" x14ac:dyDescent="0.25">
      <c r="A43" s="12" t="s">
        <v>8309</v>
      </c>
      <c r="B43" s="11"/>
      <c r="C43" s="11"/>
      <c r="D43" s="11"/>
      <c r="E43" s="11">
        <v>19</v>
      </c>
      <c r="F43" s="11">
        <v>19</v>
      </c>
    </row>
    <row r="44" spans="1:6" x14ac:dyDescent="0.25">
      <c r="A44" s="12" t="s">
        <v>8317</v>
      </c>
      <c r="B44" s="11"/>
      <c r="C44" s="11"/>
      <c r="D44" s="11"/>
      <c r="E44" s="11">
        <v>3</v>
      </c>
      <c r="F44" s="11">
        <v>3</v>
      </c>
    </row>
    <row r="45" spans="1:6" x14ac:dyDescent="0.25">
      <c r="A45" s="12" t="s">
        <v>8314</v>
      </c>
      <c r="B45" s="11">
        <v>5</v>
      </c>
      <c r="C45" s="11">
        <v>6</v>
      </c>
      <c r="D45" s="11"/>
      <c r="E45" s="11"/>
      <c r="F45" s="11">
        <v>11</v>
      </c>
    </row>
    <row r="46" spans="1:6" x14ac:dyDescent="0.25">
      <c r="A46" s="12" t="s">
        <v>8355</v>
      </c>
      <c r="B46" s="11">
        <v>7</v>
      </c>
      <c r="C46" s="11">
        <v>10</v>
      </c>
      <c r="D46" s="11"/>
      <c r="E46" s="11"/>
      <c r="F46" s="11">
        <v>17</v>
      </c>
    </row>
    <row r="47" spans="1:6" x14ac:dyDescent="0.25">
      <c r="A47" s="10" t="s">
        <v>8315</v>
      </c>
      <c r="B47" s="11">
        <v>6</v>
      </c>
      <c r="C47" s="11">
        <v>89</v>
      </c>
      <c r="D47" s="11">
        <v>6</v>
      </c>
      <c r="E47" s="11">
        <v>258</v>
      </c>
      <c r="F47" s="11">
        <v>359</v>
      </c>
    </row>
    <row r="48" spans="1:6" x14ac:dyDescent="0.25">
      <c r="A48" s="12" t="s">
        <v>8336</v>
      </c>
      <c r="B48" s="11">
        <v>5</v>
      </c>
      <c r="C48" s="11">
        <v>11</v>
      </c>
      <c r="D48" s="11"/>
      <c r="E48" s="11">
        <v>10</v>
      </c>
      <c r="F48" s="11">
        <v>26</v>
      </c>
    </row>
    <row r="49" spans="1:6" x14ac:dyDescent="0.25">
      <c r="A49" s="12" t="s">
        <v>8316</v>
      </c>
      <c r="B49" s="11"/>
      <c r="C49" s="11">
        <v>70</v>
      </c>
      <c r="D49" s="11">
        <v>6</v>
      </c>
      <c r="E49" s="11">
        <v>238</v>
      </c>
      <c r="F49" s="11">
        <v>314</v>
      </c>
    </row>
    <row r="50" spans="1:6" x14ac:dyDescent="0.25">
      <c r="A50" s="12" t="s">
        <v>8328</v>
      </c>
      <c r="B50" s="11">
        <v>1</v>
      </c>
      <c r="C50" s="11">
        <v>8</v>
      </c>
      <c r="D50" s="11"/>
      <c r="E50" s="11">
        <v>10</v>
      </c>
      <c r="F50" s="11">
        <v>19</v>
      </c>
    </row>
    <row r="51" spans="1:6" x14ac:dyDescent="0.25">
      <c r="A51" s="10" t="s">
        <v>8361</v>
      </c>
      <c r="B51" s="11">
        <v>25</v>
      </c>
      <c r="C51" s="11">
        <v>205</v>
      </c>
      <c r="D51" s="11">
        <v>8</v>
      </c>
      <c r="E51" s="11">
        <v>366</v>
      </c>
      <c r="F51" s="11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E6CC-33DB-4349-A132-E869C1FE7942}">
  <dimension ref="A1:F6"/>
  <sheetViews>
    <sheetView workbookViewId="0">
      <selection activeCell="A39" sqref="A39"/>
    </sheetView>
  </sheetViews>
  <sheetFormatPr defaultRowHeight="15" x14ac:dyDescent="0.25"/>
  <cols>
    <col min="1" max="1" width="33.5703125" bestFit="1" customWidth="1"/>
  </cols>
  <sheetData>
    <row r="1" spans="1:6" x14ac:dyDescent="0.25">
      <c r="A1" t="s">
        <v>8368</v>
      </c>
      <c r="B1" t="s">
        <v>4110</v>
      </c>
      <c r="C1" t="s">
        <v>8369</v>
      </c>
      <c r="D1" t="s">
        <v>8370</v>
      </c>
      <c r="E1" t="s">
        <v>8371</v>
      </c>
      <c r="F1" t="s">
        <v>8372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D0A88-FE9B-412D-BD98-FE09C306870D}">
  <dimension ref="A1:T251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2" max="2" width="15.5703125" customWidth="1"/>
    <col min="3" max="3" width="26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75" x14ac:dyDescent="0.2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8315</v>
      </c>
      <c r="R2" t="s">
        <v>8316</v>
      </c>
      <c r="S2" s="14">
        <v>42534.631481481483</v>
      </c>
      <c r="T2" s="14">
        <v>42562.631481481483</v>
      </c>
    </row>
    <row r="3" spans="1:20" ht="90" x14ac:dyDescent="0.2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8315</v>
      </c>
      <c r="R3" t="s">
        <v>8316</v>
      </c>
      <c r="S3" s="14">
        <v>42469.68414351852</v>
      </c>
      <c r="T3" s="14">
        <v>42499.166666666672</v>
      </c>
    </row>
    <row r="4" spans="1:20" ht="75" x14ac:dyDescent="0.2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8315</v>
      </c>
      <c r="R4" t="s">
        <v>8316</v>
      </c>
      <c r="S4" s="14">
        <v>42053.049375000002</v>
      </c>
      <c r="T4" s="14">
        <v>42096.041666666672</v>
      </c>
    </row>
    <row r="5" spans="1:20" ht="60" x14ac:dyDescent="0.2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8315</v>
      </c>
      <c r="R5" t="s">
        <v>8316</v>
      </c>
      <c r="S5" s="14">
        <v>41990.584108796291</v>
      </c>
      <c r="T5" s="14">
        <v>42036.120833333334</v>
      </c>
    </row>
    <row r="6" spans="1:20" ht="105" x14ac:dyDescent="0.2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8315</v>
      </c>
      <c r="R6" t="s">
        <v>8316</v>
      </c>
      <c r="S6" s="14">
        <v>41830.234166666669</v>
      </c>
      <c r="T6" s="14">
        <v>41860.234166666669</v>
      </c>
    </row>
    <row r="7" spans="1:20" ht="90" x14ac:dyDescent="0.2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8315</v>
      </c>
      <c r="R7" t="s">
        <v>8316</v>
      </c>
      <c r="S7" s="14">
        <v>42235.117476851854</v>
      </c>
      <c r="T7" s="14">
        <v>42275.117476851854</v>
      </c>
    </row>
    <row r="8" spans="1:20" ht="60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8315</v>
      </c>
      <c r="R8" t="s">
        <v>8316</v>
      </c>
      <c r="S8" s="14">
        <v>42305.670914351853</v>
      </c>
      <c r="T8" s="14">
        <v>42339.249305555553</v>
      </c>
    </row>
    <row r="9" spans="1:20" ht="75" x14ac:dyDescent="0.2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8315</v>
      </c>
      <c r="R9" t="s">
        <v>8316</v>
      </c>
      <c r="S9" s="14">
        <v>42061.963263888887</v>
      </c>
      <c r="T9" s="14">
        <v>42091.921597222223</v>
      </c>
    </row>
    <row r="10" spans="1:20" ht="90" x14ac:dyDescent="0.2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8315</v>
      </c>
      <c r="R10" t="s">
        <v>8316</v>
      </c>
      <c r="S10" s="14">
        <v>42534.933321759265</v>
      </c>
      <c r="T10" s="14">
        <v>42554.832638888889</v>
      </c>
    </row>
    <row r="11" spans="1:20" ht="90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8315</v>
      </c>
      <c r="R11" t="s">
        <v>8316</v>
      </c>
      <c r="S11" s="14">
        <v>42370.007766203707</v>
      </c>
      <c r="T11" s="14">
        <v>42398.981944444444</v>
      </c>
    </row>
    <row r="12" spans="1:20" ht="90" x14ac:dyDescent="0.2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8315</v>
      </c>
      <c r="R12" t="s">
        <v>8316</v>
      </c>
      <c r="S12" s="14">
        <v>41830.858344907407</v>
      </c>
      <c r="T12" s="14">
        <v>41852.291666666664</v>
      </c>
    </row>
    <row r="13" spans="1:20" ht="7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 s="14">
        <v>41804.937083333331</v>
      </c>
      <c r="T13" s="14">
        <v>41821.9375</v>
      </c>
    </row>
    <row r="14" spans="1:20" ht="90" x14ac:dyDescent="0.2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8315</v>
      </c>
      <c r="R14" t="s">
        <v>8316</v>
      </c>
      <c r="S14" s="14">
        <v>42618.827013888891</v>
      </c>
      <c r="T14" s="14">
        <v>42648.827013888891</v>
      </c>
    </row>
    <row r="15" spans="1:20" ht="90" x14ac:dyDescent="0.2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8315</v>
      </c>
      <c r="R15" t="s">
        <v>8316</v>
      </c>
      <c r="S15" s="14">
        <v>41766.617291666669</v>
      </c>
      <c r="T15" s="14">
        <v>41793.290972222225</v>
      </c>
    </row>
    <row r="16" spans="1:20" ht="75" x14ac:dyDescent="0.25">
      <c r="A16">
        <v>2889</v>
      </c>
      <c r="B16" s="3" t="s">
        <v>2889</v>
      </c>
      <c r="C16" s="3" t="s">
        <v>6999</v>
      </c>
      <c r="D16" s="6">
        <v>3000</v>
      </c>
      <c r="E16" s="8">
        <v>1142</v>
      </c>
      <c r="F16" t="s">
        <v>8220</v>
      </c>
      <c r="G16" t="s">
        <v>8223</v>
      </c>
      <c r="H16" t="s">
        <v>8245</v>
      </c>
      <c r="I16">
        <v>1409344985</v>
      </c>
      <c r="J16">
        <v>1406752985</v>
      </c>
      <c r="K16" t="b">
        <v>0</v>
      </c>
      <c r="L16">
        <v>14</v>
      </c>
      <c r="M16" t="b">
        <v>0</v>
      </c>
      <c r="N16" t="s">
        <v>8269</v>
      </c>
      <c r="O16">
        <v>38</v>
      </c>
      <c r="P16">
        <v>81.569999999999993</v>
      </c>
      <c r="Q16" t="s">
        <v>8315</v>
      </c>
      <c r="R16" t="s">
        <v>8316</v>
      </c>
      <c r="S16" s="14">
        <v>41850.863252314812</v>
      </c>
      <c r="T16" s="14">
        <v>41880.863252314812</v>
      </c>
    </row>
    <row r="17" spans="1:20" ht="90" x14ac:dyDescent="0.25">
      <c r="A17">
        <v>4052</v>
      </c>
      <c r="B17" s="3" t="s">
        <v>4048</v>
      </c>
      <c r="C17" s="3" t="s">
        <v>8156</v>
      </c>
      <c r="D17" s="6">
        <v>3000</v>
      </c>
      <c r="E17" s="8">
        <v>1126</v>
      </c>
      <c r="F17" t="s">
        <v>8220</v>
      </c>
      <c r="G17" t="s">
        <v>8223</v>
      </c>
      <c r="H17" t="s">
        <v>8245</v>
      </c>
      <c r="I17">
        <v>1413234316</v>
      </c>
      <c r="J17">
        <v>1408050316</v>
      </c>
      <c r="K17" t="b">
        <v>0</v>
      </c>
      <c r="L17">
        <v>13</v>
      </c>
      <c r="M17" t="b">
        <v>0</v>
      </c>
      <c r="N17" t="s">
        <v>8269</v>
      </c>
      <c r="O17">
        <v>38</v>
      </c>
      <c r="P17">
        <v>86.62</v>
      </c>
      <c r="Q17" t="s">
        <v>8315</v>
      </c>
      <c r="R17" t="s">
        <v>8316</v>
      </c>
      <c r="S17" s="14">
        <v>41865.878657407404</v>
      </c>
      <c r="T17" s="14">
        <v>41925.878657407404</v>
      </c>
    </row>
    <row r="18" spans="1:20" ht="90" x14ac:dyDescent="0.25">
      <c r="A18">
        <v>2873</v>
      </c>
      <c r="B18" s="3" t="s">
        <v>2873</v>
      </c>
      <c r="C18" s="3" t="s">
        <v>6983</v>
      </c>
      <c r="D18" s="6">
        <v>2500</v>
      </c>
      <c r="E18" s="8">
        <v>953</v>
      </c>
      <c r="F18" t="s">
        <v>8220</v>
      </c>
      <c r="G18" t="s">
        <v>8223</v>
      </c>
      <c r="H18" t="s">
        <v>8245</v>
      </c>
      <c r="I18">
        <v>1422473831</v>
      </c>
      <c r="J18">
        <v>1419881831</v>
      </c>
      <c r="K18" t="b">
        <v>0</v>
      </c>
      <c r="L18">
        <v>8</v>
      </c>
      <c r="M18" t="b">
        <v>0</v>
      </c>
      <c r="N18" t="s">
        <v>8269</v>
      </c>
      <c r="O18">
        <v>38</v>
      </c>
      <c r="P18">
        <v>119.13</v>
      </c>
      <c r="Q18" t="s">
        <v>8315</v>
      </c>
      <c r="R18" t="s">
        <v>8316</v>
      </c>
      <c r="S18" s="14">
        <v>42002.817488425921</v>
      </c>
      <c r="T18" s="14">
        <v>42032.817488425921</v>
      </c>
    </row>
    <row r="19" spans="1:20" ht="90" x14ac:dyDescent="0.25">
      <c r="A19">
        <v>4044</v>
      </c>
      <c r="B19" s="3" t="s">
        <v>4040</v>
      </c>
      <c r="C19" s="3" t="s">
        <v>8148</v>
      </c>
      <c r="D19" s="6">
        <v>600</v>
      </c>
      <c r="E19" s="8">
        <v>225</v>
      </c>
      <c r="F19" t="s">
        <v>8220</v>
      </c>
      <c r="G19" t="s">
        <v>8223</v>
      </c>
      <c r="H19" t="s">
        <v>8245</v>
      </c>
      <c r="I19">
        <v>1428642000</v>
      </c>
      <c r="J19">
        <v>1426050982</v>
      </c>
      <c r="K19" t="b">
        <v>0</v>
      </c>
      <c r="L19">
        <v>4</v>
      </c>
      <c r="M19" t="b">
        <v>0</v>
      </c>
      <c r="N19" t="s">
        <v>8269</v>
      </c>
      <c r="O19">
        <v>38</v>
      </c>
      <c r="P19">
        <v>56.25</v>
      </c>
      <c r="Q19" t="s">
        <v>8315</v>
      </c>
      <c r="R19" t="s">
        <v>8316</v>
      </c>
      <c r="S19" s="14">
        <v>42074.219699074078</v>
      </c>
      <c r="T19" s="14">
        <v>42104.208333333328</v>
      </c>
    </row>
    <row r="20" spans="1:20" ht="45" x14ac:dyDescent="0.25">
      <c r="A20">
        <v>4035</v>
      </c>
      <c r="B20" s="3" t="s">
        <v>4031</v>
      </c>
      <c r="C20" s="3" t="s">
        <v>8140</v>
      </c>
      <c r="D20" s="6">
        <v>10000</v>
      </c>
      <c r="E20" s="8">
        <v>3685</v>
      </c>
      <c r="F20" t="s">
        <v>8220</v>
      </c>
      <c r="G20" t="s">
        <v>8223</v>
      </c>
      <c r="H20" t="s">
        <v>8245</v>
      </c>
      <c r="I20">
        <v>1413925887</v>
      </c>
      <c r="J20">
        <v>1411333887</v>
      </c>
      <c r="K20" t="b">
        <v>0</v>
      </c>
      <c r="L20">
        <v>25</v>
      </c>
      <c r="M20" t="b">
        <v>0</v>
      </c>
      <c r="N20" t="s">
        <v>8269</v>
      </c>
      <c r="O20">
        <v>37</v>
      </c>
      <c r="P20">
        <v>147.4</v>
      </c>
      <c r="Q20" t="s">
        <v>8315</v>
      </c>
      <c r="R20" t="s">
        <v>8316</v>
      </c>
      <c r="S20" s="14">
        <v>41903.882951388885</v>
      </c>
      <c r="T20" s="14">
        <v>41933.882951388885</v>
      </c>
    </row>
    <row r="21" spans="1:20" ht="75" x14ac:dyDescent="0.2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8315</v>
      </c>
      <c r="R21" t="s">
        <v>8316</v>
      </c>
      <c r="S21" s="14">
        <v>41939.8122337963</v>
      </c>
      <c r="T21" s="14">
        <v>41969.853900462964</v>
      </c>
    </row>
    <row r="22" spans="1:20" ht="75" x14ac:dyDescent="0.25">
      <c r="A22">
        <v>4094</v>
      </c>
      <c r="B22" s="3" t="s">
        <v>4090</v>
      </c>
      <c r="C22" s="3" t="s">
        <v>8197</v>
      </c>
      <c r="D22" s="6">
        <v>2000</v>
      </c>
      <c r="E22" s="8">
        <v>730</v>
      </c>
      <c r="F22" t="s">
        <v>8220</v>
      </c>
      <c r="G22" t="s">
        <v>8223</v>
      </c>
      <c r="H22" t="s">
        <v>8245</v>
      </c>
      <c r="I22">
        <v>1413953940</v>
      </c>
      <c r="J22">
        <v>1410141900</v>
      </c>
      <c r="K22" t="b">
        <v>0</v>
      </c>
      <c r="L22">
        <v>8</v>
      </c>
      <c r="M22" t="b">
        <v>0</v>
      </c>
      <c r="N22" t="s">
        <v>8269</v>
      </c>
      <c r="O22">
        <v>37</v>
      </c>
      <c r="P22">
        <v>91.25</v>
      </c>
      <c r="Q22" t="s">
        <v>8315</v>
      </c>
      <c r="R22" t="s">
        <v>8316</v>
      </c>
      <c r="S22" s="14">
        <v>41890.086805555555</v>
      </c>
      <c r="T22" s="14">
        <v>41934.207638888889</v>
      </c>
    </row>
    <row r="23" spans="1:20" ht="90" x14ac:dyDescent="0.25">
      <c r="A23">
        <v>2911</v>
      </c>
      <c r="B23" s="3" t="s">
        <v>2911</v>
      </c>
      <c r="C23" s="3" t="s">
        <v>7021</v>
      </c>
      <c r="D23" s="6">
        <v>1800</v>
      </c>
      <c r="E23" s="8">
        <v>657</v>
      </c>
      <c r="F23" t="s">
        <v>8220</v>
      </c>
      <c r="G23" t="s">
        <v>8223</v>
      </c>
      <c r="H23" t="s">
        <v>8245</v>
      </c>
      <c r="I23">
        <v>1435429626</v>
      </c>
      <c r="J23">
        <v>1431973626</v>
      </c>
      <c r="K23" t="b">
        <v>0</v>
      </c>
      <c r="L23">
        <v>14</v>
      </c>
      <c r="M23" t="b">
        <v>0</v>
      </c>
      <c r="N23" t="s">
        <v>8269</v>
      </c>
      <c r="O23">
        <v>37</v>
      </c>
      <c r="P23">
        <v>46.93</v>
      </c>
      <c r="Q23" t="s">
        <v>8315</v>
      </c>
      <c r="R23" t="s">
        <v>8316</v>
      </c>
      <c r="S23" s="14">
        <v>42142.768819444449</v>
      </c>
      <c r="T23" s="14">
        <v>42182.768819444449</v>
      </c>
    </row>
    <row r="24" spans="1:20" ht="75" x14ac:dyDescent="0.2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8315</v>
      </c>
      <c r="R24" t="s">
        <v>8316</v>
      </c>
      <c r="S24" s="14">
        <v>42279.778564814813</v>
      </c>
      <c r="T24" s="14">
        <v>42310.701388888891</v>
      </c>
    </row>
    <row r="25" spans="1:20" ht="90" x14ac:dyDescent="0.2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8315</v>
      </c>
      <c r="R25" t="s">
        <v>8316</v>
      </c>
      <c r="S25" s="14">
        <v>41747.86986111111</v>
      </c>
      <c r="T25" s="14">
        <v>41779.290972222225</v>
      </c>
    </row>
    <row r="26" spans="1:20" ht="75" x14ac:dyDescent="0.2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8315</v>
      </c>
      <c r="R26" t="s">
        <v>8316</v>
      </c>
      <c r="S26" s="14">
        <v>42461.596273148149</v>
      </c>
      <c r="T26" s="14">
        <v>42491.596273148149</v>
      </c>
    </row>
    <row r="27" spans="1:20" ht="45" x14ac:dyDescent="0.25">
      <c r="A27">
        <v>3891</v>
      </c>
      <c r="B27" s="3" t="s">
        <v>3888</v>
      </c>
      <c r="C27" s="3" t="s">
        <v>7999</v>
      </c>
      <c r="D27" s="6">
        <v>800</v>
      </c>
      <c r="E27" s="8">
        <v>260</v>
      </c>
      <c r="F27" t="s">
        <v>8220</v>
      </c>
      <c r="G27" t="s">
        <v>8223</v>
      </c>
      <c r="H27" t="s">
        <v>8245</v>
      </c>
      <c r="I27">
        <v>1427086740</v>
      </c>
      <c r="J27">
        <v>1424488244</v>
      </c>
      <c r="K27" t="b">
        <v>0</v>
      </c>
      <c r="L27">
        <v>7</v>
      </c>
      <c r="M27" t="b">
        <v>0</v>
      </c>
      <c r="N27" t="s">
        <v>8269</v>
      </c>
      <c r="O27">
        <v>33</v>
      </c>
      <c r="P27">
        <v>37.14</v>
      </c>
      <c r="Q27" t="s">
        <v>8315</v>
      </c>
      <c r="R27" t="s">
        <v>8316</v>
      </c>
      <c r="S27" s="14">
        <v>42056.1324537037</v>
      </c>
      <c r="T27" s="14">
        <v>42086.207638888889</v>
      </c>
    </row>
    <row r="28" spans="1:20" ht="60" x14ac:dyDescent="0.25">
      <c r="A28">
        <v>2885</v>
      </c>
      <c r="B28" s="3" t="s">
        <v>2885</v>
      </c>
      <c r="C28" s="3" t="s">
        <v>6995</v>
      </c>
      <c r="D28" s="6">
        <v>400</v>
      </c>
      <c r="E28" s="8">
        <v>130</v>
      </c>
      <c r="F28" t="s">
        <v>8220</v>
      </c>
      <c r="G28" t="s">
        <v>8223</v>
      </c>
      <c r="H28" t="s">
        <v>8245</v>
      </c>
      <c r="I28">
        <v>1426294201</v>
      </c>
      <c r="J28">
        <v>1423705801</v>
      </c>
      <c r="K28" t="b">
        <v>0</v>
      </c>
      <c r="L28">
        <v>5</v>
      </c>
      <c r="M28" t="b">
        <v>0</v>
      </c>
      <c r="N28" t="s">
        <v>8269</v>
      </c>
      <c r="O28">
        <v>33</v>
      </c>
      <c r="P28">
        <v>26</v>
      </c>
      <c r="Q28" t="s">
        <v>8315</v>
      </c>
      <c r="R28" t="s">
        <v>8316</v>
      </c>
      <c r="S28" s="14">
        <v>42047.07640046296</v>
      </c>
      <c r="T28" s="14">
        <v>42077.034733796296</v>
      </c>
    </row>
    <row r="29" spans="1:20" ht="75" x14ac:dyDescent="0.2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8315</v>
      </c>
      <c r="R29" t="s">
        <v>8316</v>
      </c>
      <c r="S29" s="14">
        <v>42103.016585648147</v>
      </c>
      <c r="T29" s="14">
        <v>42163.016585648147</v>
      </c>
    </row>
    <row r="30" spans="1:20" ht="90" x14ac:dyDescent="0.2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8315</v>
      </c>
      <c r="R30" t="s">
        <v>8316</v>
      </c>
      <c r="S30" s="14">
        <v>41816.950370370374</v>
      </c>
      <c r="T30" s="14">
        <v>41853.583333333336</v>
      </c>
    </row>
    <row r="31" spans="1:20" ht="90" x14ac:dyDescent="0.2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8315</v>
      </c>
      <c r="R31" t="s">
        <v>8316</v>
      </c>
      <c r="S31" s="14">
        <v>42399.707407407404</v>
      </c>
      <c r="T31" s="14">
        <v>42420.878472222219</v>
      </c>
    </row>
    <row r="32" spans="1:20" ht="75" x14ac:dyDescent="0.2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8315</v>
      </c>
      <c r="R32" t="s">
        <v>8316</v>
      </c>
      <c r="S32" s="14">
        <v>42144.231527777782</v>
      </c>
      <c r="T32" s="14">
        <v>42203.125</v>
      </c>
    </row>
    <row r="33" spans="1:20" ht="75" x14ac:dyDescent="0.25">
      <c r="A33">
        <v>4028</v>
      </c>
      <c r="B33" s="3" t="s">
        <v>4024</v>
      </c>
      <c r="C33" s="3" t="s">
        <v>8133</v>
      </c>
      <c r="D33" s="6">
        <v>2000</v>
      </c>
      <c r="E33" s="8">
        <v>561</v>
      </c>
      <c r="F33" t="s">
        <v>8220</v>
      </c>
      <c r="G33" t="s">
        <v>8223</v>
      </c>
      <c r="H33" t="s">
        <v>8245</v>
      </c>
      <c r="I33">
        <v>1402007500</v>
      </c>
      <c r="J33">
        <v>1399415500</v>
      </c>
      <c r="K33" t="b">
        <v>0</v>
      </c>
      <c r="L33">
        <v>11</v>
      </c>
      <c r="M33" t="b">
        <v>0</v>
      </c>
      <c r="N33" t="s">
        <v>8269</v>
      </c>
      <c r="O33">
        <v>28</v>
      </c>
      <c r="P33">
        <v>51</v>
      </c>
      <c r="Q33" t="s">
        <v>8315</v>
      </c>
      <c r="R33" t="s">
        <v>8316</v>
      </c>
      <c r="S33" s="14">
        <v>41765.938657407409</v>
      </c>
      <c r="T33" s="14">
        <v>41795.938657407409</v>
      </c>
    </row>
    <row r="34" spans="1:20" ht="90" x14ac:dyDescent="0.25">
      <c r="A34">
        <v>3734</v>
      </c>
      <c r="B34" s="3" t="s">
        <v>3731</v>
      </c>
      <c r="C34" s="3" t="s">
        <v>7844</v>
      </c>
      <c r="D34" s="6">
        <v>1500</v>
      </c>
      <c r="E34" s="8">
        <v>427</v>
      </c>
      <c r="F34" t="s">
        <v>8220</v>
      </c>
      <c r="G34" t="s">
        <v>8223</v>
      </c>
      <c r="H34" t="s">
        <v>8245</v>
      </c>
      <c r="I34">
        <v>1432589896</v>
      </c>
      <c r="J34">
        <v>1427405896</v>
      </c>
      <c r="K34" t="b">
        <v>0</v>
      </c>
      <c r="L34">
        <v>7</v>
      </c>
      <c r="M34" t="b">
        <v>0</v>
      </c>
      <c r="N34" t="s">
        <v>8269</v>
      </c>
      <c r="O34">
        <v>28</v>
      </c>
      <c r="P34">
        <v>61</v>
      </c>
      <c r="Q34" t="s">
        <v>8315</v>
      </c>
      <c r="R34" t="s">
        <v>8316</v>
      </c>
      <c r="S34" s="14">
        <v>42089.901574074072</v>
      </c>
      <c r="T34" s="14">
        <v>42149.901574074072</v>
      </c>
    </row>
    <row r="35" spans="1:20" ht="75" x14ac:dyDescent="0.2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8315</v>
      </c>
      <c r="R35" t="s">
        <v>8316</v>
      </c>
      <c r="S35" s="14">
        <v>42278.629710648151</v>
      </c>
      <c r="T35" s="14">
        <v>42306.629710648151</v>
      </c>
    </row>
    <row r="36" spans="1:20" ht="60" x14ac:dyDescent="0.2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8315</v>
      </c>
      <c r="R36" t="s">
        <v>8316</v>
      </c>
      <c r="S36" s="14">
        <v>42475.848067129627</v>
      </c>
      <c r="T36" s="14">
        <v>42505.848067129627</v>
      </c>
    </row>
    <row r="37" spans="1:20" ht="75" x14ac:dyDescent="0.25">
      <c r="A37">
        <v>4010</v>
      </c>
      <c r="B37" s="3" t="s">
        <v>4006</v>
      </c>
      <c r="C37" s="3" t="s">
        <v>8115</v>
      </c>
      <c r="D37" s="6">
        <v>7200</v>
      </c>
      <c r="E37" s="8">
        <v>1742</v>
      </c>
      <c r="F37" t="s">
        <v>8220</v>
      </c>
      <c r="G37" t="s">
        <v>8223</v>
      </c>
      <c r="H37" t="s">
        <v>8245</v>
      </c>
      <c r="I37">
        <v>1414348166</v>
      </c>
      <c r="J37">
        <v>1412879366</v>
      </c>
      <c r="K37" t="b">
        <v>0</v>
      </c>
      <c r="L37">
        <v>38</v>
      </c>
      <c r="M37" t="b">
        <v>0</v>
      </c>
      <c r="N37" t="s">
        <v>8269</v>
      </c>
      <c r="O37">
        <v>24</v>
      </c>
      <c r="P37">
        <v>45.84</v>
      </c>
      <c r="Q37" t="s">
        <v>8315</v>
      </c>
      <c r="R37" t="s">
        <v>8316</v>
      </c>
      <c r="S37" s="14">
        <v>41921.770439814813</v>
      </c>
      <c r="T37" s="14">
        <v>41938.770439814813</v>
      </c>
    </row>
    <row r="38" spans="1:20" ht="75" x14ac:dyDescent="0.25">
      <c r="A38">
        <v>3955</v>
      </c>
      <c r="B38" s="3" t="s">
        <v>3952</v>
      </c>
      <c r="C38" s="3" t="s">
        <v>8062</v>
      </c>
      <c r="D38" s="6">
        <v>1750</v>
      </c>
      <c r="E38" s="8">
        <v>425</v>
      </c>
      <c r="F38" t="s">
        <v>8220</v>
      </c>
      <c r="G38" t="s">
        <v>8223</v>
      </c>
      <c r="H38" t="s">
        <v>8245</v>
      </c>
      <c r="I38">
        <v>1448745741</v>
      </c>
      <c r="J38">
        <v>1446150141</v>
      </c>
      <c r="K38" t="b">
        <v>0</v>
      </c>
      <c r="L38">
        <v>8</v>
      </c>
      <c r="M38" t="b">
        <v>0</v>
      </c>
      <c r="N38" t="s">
        <v>8269</v>
      </c>
      <c r="O38">
        <v>24</v>
      </c>
      <c r="P38">
        <v>53.13</v>
      </c>
      <c r="Q38" t="s">
        <v>8315</v>
      </c>
      <c r="R38" t="s">
        <v>8316</v>
      </c>
      <c r="S38" s="14">
        <v>42306.848854166667</v>
      </c>
      <c r="T38" s="14">
        <v>42336.890520833331</v>
      </c>
    </row>
    <row r="39" spans="1:20" ht="75" x14ac:dyDescent="0.2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8315</v>
      </c>
      <c r="R39" t="s">
        <v>8316</v>
      </c>
      <c r="S39" s="14">
        <v>42770.290590277778</v>
      </c>
      <c r="T39" s="14">
        <v>42800.290590277778</v>
      </c>
    </row>
    <row r="40" spans="1:20" ht="75" x14ac:dyDescent="0.25">
      <c r="A40">
        <v>3959</v>
      </c>
      <c r="B40" s="3" t="s">
        <v>3956</v>
      </c>
      <c r="C40" s="3" t="s">
        <v>8066</v>
      </c>
      <c r="D40" s="6">
        <v>1200</v>
      </c>
      <c r="E40" s="8">
        <v>292</v>
      </c>
      <c r="F40" t="s">
        <v>8220</v>
      </c>
      <c r="G40" t="s">
        <v>8223</v>
      </c>
      <c r="H40" t="s">
        <v>8245</v>
      </c>
      <c r="I40">
        <v>1411930556</v>
      </c>
      <c r="J40">
        <v>1409338556</v>
      </c>
      <c r="K40" t="b">
        <v>0</v>
      </c>
      <c r="L40">
        <v>12</v>
      </c>
      <c r="M40" t="b">
        <v>0</v>
      </c>
      <c r="N40" t="s">
        <v>8269</v>
      </c>
      <c r="O40">
        <v>24</v>
      </c>
      <c r="P40">
        <v>24.33</v>
      </c>
      <c r="Q40" t="s">
        <v>8315</v>
      </c>
      <c r="R40" t="s">
        <v>8316</v>
      </c>
      <c r="S40" s="14">
        <v>41880.788842592592</v>
      </c>
      <c r="T40" s="14">
        <v>41910.788842592592</v>
      </c>
    </row>
    <row r="41" spans="1:20" ht="90" x14ac:dyDescent="0.2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8315</v>
      </c>
      <c r="R41" t="s">
        <v>8316</v>
      </c>
      <c r="S41" s="14">
        <v>42192.905694444446</v>
      </c>
      <c r="T41" s="14">
        <v>42236.711805555555</v>
      </c>
    </row>
    <row r="42" spans="1:20" ht="90" x14ac:dyDescent="0.25">
      <c r="A42">
        <v>3893</v>
      </c>
      <c r="B42" s="3" t="s">
        <v>3890</v>
      </c>
      <c r="C42" s="3" t="s">
        <v>8001</v>
      </c>
      <c r="D42" s="6">
        <v>50000</v>
      </c>
      <c r="E42" s="8">
        <v>10775</v>
      </c>
      <c r="F42" t="s">
        <v>8220</v>
      </c>
      <c r="G42" t="s">
        <v>8223</v>
      </c>
      <c r="H42" t="s">
        <v>8245</v>
      </c>
      <c r="I42">
        <v>1404194400</v>
      </c>
      <c r="J42">
        <v>1400600840</v>
      </c>
      <c r="K42" t="b">
        <v>0</v>
      </c>
      <c r="L42">
        <v>84</v>
      </c>
      <c r="M42" t="b">
        <v>0</v>
      </c>
      <c r="N42" t="s">
        <v>8269</v>
      </c>
      <c r="O42">
        <v>22</v>
      </c>
      <c r="P42">
        <v>128.27000000000001</v>
      </c>
      <c r="Q42" t="s">
        <v>8315</v>
      </c>
      <c r="R42" t="s">
        <v>8316</v>
      </c>
      <c r="S42" s="14">
        <v>41779.657870370371</v>
      </c>
      <c r="T42" s="14">
        <v>41821.25</v>
      </c>
    </row>
    <row r="43" spans="1:20" ht="9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8315</v>
      </c>
      <c r="R43" t="s">
        <v>8316</v>
      </c>
      <c r="S43" s="14">
        <v>42353.761759259258</v>
      </c>
      <c r="T43" s="14">
        <v>42383.761759259258</v>
      </c>
    </row>
    <row r="44" spans="1:20" ht="75" x14ac:dyDescent="0.25">
      <c r="A44">
        <v>2917</v>
      </c>
      <c r="B44" s="3" t="s">
        <v>2917</v>
      </c>
      <c r="C44" s="3" t="s">
        <v>7027</v>
      </c>
      <c r="D44" s="6">
        <v>2000</v>
      </c>
      <c r="E44" s="8">
        <v>437</v>
      </c>
      <c r="F44" t="s">
        <v>8220</v>
      </c>
      <c r="G44" t="s">
        <v>8223</v>
      </c>
      <c r="H44" t="s">
        <v>8245</v>
      </c>
      <c r="I44">
        <v>1442381847</v>
      </c>
      <c r="J44">
        <v>1440826647</v>
      </c>
      <c r="K44" t="b">
        <v>0</v>
      </c>
      <c r="L44">
        <v>9</v>
      </c>
      <c r="M44" t="b">
        <v>0</v>
      </c>
      <c r="N44" t="s">
        <v>8269</v>
      </c>
      <c r="O44">
        <v>22</v>
      </c>
      <c r="P44">
        <v>48.56</v>
      </c>
      <c r="Q44" t="s">
        <v>8315</v>
      </c>
      <c r="R44" t="s">
        <v>8316</v>
      </c>
      <c r="S44" s="14">
        <v>42245.234340277777</v>
      </c>
      <c r="T44" s="14">
        <v>42263.234340277777</v>
      </c>
    </row>
    <row r="45" spans="1:20" ht="90" x14ac:dyDescent="0.25">
      <c r="A45">
        <v>3843</v>
      </c>
      <c r="B45" s="3" t="s">
        <v>3840</v>
      </c>
      <c r="C45" s="3" t="s">
        <v>7952</v>
      </c>
      <c r="D45" s="6">
        <v>5000</v>
      </c>
      <c r="E45" s="8">
        <v>1065</v>
      </c>
      <c r="F45" t="s">
        <v>8220</v>
      </c>
      <c r="G45" t="s">
        <v>8223</v>
      </c>
      <c r="H45" t="s">
        <v>8245</v>
      </c>
      <c r="I45">
        <v>1401587064</v>
      </c>
      <c r="J45">
        <v>1399427064</v>
      </c>
      <c r="K45" t="b">
        <v>1</v>
      </c>
      <c r="L45">
        <v>19</v>
      </c>
      <c r="M45" t="b">
        <v>0</v>
      </c>
      <c r="N45" t="s">
        <v>8269</v>
      </c>
      <c r="O45">
        <v>21</v>
      </c>
      <c r="P45">
        <v>56.05</v>
      </c>
      <c r="Q45" t="s">
        <v>8315</v>
      </c>
      <c r="R45" t="s">
        <v>8316</v>
      </c>
      <c r="S45" s="14">
        <v>41766.072500000002</v>
      </c>
      <c r="T45" s="14">
        <v>41791.072500000002</v>
      </c>
    </row>
    <row r="46" spans="1:20" ht="60" x14ac:dyDescent="0.25">
      <c r="A46">
        <v>2896</v>
      </c>
      <c r="B46" s="3" t="s">
        <v>2896</v>
      </c>
      <c r="C46" s="3" t="s">
        <v>7006</v>
      </c>
      <c r="D46" s="6">
        <v>3000</v>
      </c>
      <c r="E46" s="8">
        <v>625</v>
      </c>
      <c r="F46" t="s">
        <v>8220</v>
      </c>
      <c r="G46" t="s">
        <v>8223</v>
      </c>
      <c r="H46" t="s">
        <v>8245</v>
      </c>
      <c r="I46">
        <v>1481522400</v>
      </c>
      <c r="J46">
        <v>1480283321</v>
      </c>
      <c r="K46" t="b">
        <v>0</v>
      </c>
      <c r="L46">
        <v>12</v>
      </c>
      <c r="M46" t="b">
        <v>0</v>
      </c>
      <c r="N46" t="s">
        <v>8269</v>
      </c>
      <c r="O46">
        <v>21</v>
      </c>
      <c r="P46">
        <v>52.08</v>
      </c>
      <c r="Q46" t="s">
        <v>8315</v>
      </c>
      <c r="R46" t="s">
        <v>8316</v>
      </c>
      <c r="S46" s="14">
        <v>42701.908807870372</v>
      </c>
      <c r="T46" s="14">
        <v>42716.25</v>
      </c>
    </row>
    <row r="47" spans="1:20" ht="60" x14ac:dyDescent="0.25">
      <c r="A47">
        <v>3972</v>
      </c>
      <c r="B47" s="3" t="s">
        <v>3969</v>
      </c>
      <c r="C47" s="3" t="s">
        <v>8079</v>
      </c>
      <c r="D47" s="6">
        <v>1000</v>
      </c>
      <c r="E47" s="8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t="s">
        <v>8269</v>
      </c>
      <c r="O47">
        <v>21</v>
      </c>
      <c r="P47">
        <v>26.38</v>
      </c>
      <c r="Q47" t="s">
        <v>8315</v>
      </c>
      <c r="R47" t="s">
        <v>8316</v>
      </c>
      <c r="S47" s="14">
        <v>41981.067523148144</v>
      </c>
      <c r="T47" s="14">
        <v>42041.067523148144</v>
      </c>
    </row>
    <row r="48" spans="1:20" ht="60" x14ac:dyDescent="0.25">
      <c r="A48">
        <v>3737</v>
      </c>
      <c r="B48" s="3" t="s">
        <v>3734</v>
      </c>
      <c r="C48" s="3" t="s">
        <v>7847</v>
      </c>
      <c r="D48" s="6">
        <v>700</v>
      </c>
      <c r="E48" s="8">
        <v>150</v>
      </c>
      <c r="F48" t="s">
        <v>8220</v>
      </c>
      <c r="G48" t="s">
        <v>8223</v>
      </c>
      <c r="H48" t="s">
        <v>8245</v>
      </c>
      <c r="I48">
        <v>1447311540</v>
      </c>
      <c r="J48">
        <v>1445358903</v>
      </c>
      <c r="K48" t="b">
        <v>0</v>
      </c>
      <c r="L48">
        <v>4</v>
      </c>
      <c r="M48" t="b">
        <v>0</v>
      </c>
      <c r="N48" t="s">
        <v>8269</v>
      </c>
      <c r="O48">
        <v>21</v>
      </c>
      <c r="P48">
        <v>37.5</v>
      </c>
      <c r="Q48" t="s">
        <v>8315</v>
      </c>
      <c r="R48" t="s">
        <v>8316</v>
      </c>
      <c r="S48" s="14">
        <v>42297.691006944442</v>
      </c>
      <c r="T48" s="14">
        <v>42320.290972222225</v>
      </c>
    </row>
    <row r="49" spans="1:20" ht="90" x14ac:dyDescent="0.2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8315</v>
      </c>
      <c r="R49" t="s">
        <v>8316</v>
      </c>
      <c r="S49" s="14">
        <v>42531.195277777777</v>
      </c>
      <c r="T49" s="14">
        <v>42555.166666666672</v>
      </c>
    </row>
    <row r="50" spans="1:20" ht="75" x14ac:dyDescent="0.2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8315</v>
      </c>
      <c r="R50" t="s">
        <v>8316</v>
      </c>
      <c r="S50" s="14">
        <v>42125.644467592589</v>
      </c>
      <c r="T50" s="14">
        <v>42155.644467592589</v>
      </c>
    </row>
    <row r="51" spans="1:20" ht="90" x14ac:dyDescent="0.2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8315</v>
      </c>
      <c r="R51" t="s">
        <v>8316</v>
      </c>
      <c r="S51" s="14">
        <v>42370.90320601852</v>
      </c>
      <c r="T51" s="14">
        <v>42406.207638888889</v>
      </c>
    </row>
    <row r="52" spans="1:20" ht="75" x14ac:dyDescent="0.25">
      <c r="A52">
        <v>3860</v>
      </c>
      <c r="B52" s="3" t="s">
        <v>3857</v>
      </c>
      <c r="C52" s="3" t="s">
        <v>7969</v>
      </c>
      <c r="D52" s="6">
        <v>6000</v>
      </c>
      <c r="E52" s="8">
        <v>1060</v>
      </c>
      <c r="F52" t="s">
        <v>8220</v>
      </c>
      <c r="G52" t="s">
        <v>8223</v>
      </c>
      <c r="H52" t="s">
        <v>8245</v>
      </c>
      <c r="I52">
        <v>1407858710</v>
      </c>
      <c r="J52">
        <v>1405266710</v>
      </c>
      <c r="K52" t="b">
        <v>0</v>
      </c>
      <c r="L52">
        <v>13</v>
      </c>
      <c r="M52" t="b">
        <v>0</v>
      </c>
      <c r="N52" t="s">
        <v>8269</v>
      </c>
      <c r="O52">
        <v>18</v>
      </c>
      <c r="P52">
        <v>81.540000000000006</v>
      </c>
      <c r="Q52" t="s">
        <v>8315</v>
      </c>
      <c r="R52" t="s">
        <v>8316</v>
      </c>
      <c r="S52" s="14">
        <v>41833.660995370366</v>
      </c>
      <c r="T52" s="14">
        <v>41863.660995370366</v>
      </c>
    </row>
    <row r="53" spans="1:20" ht="75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8315</v>
      </c>
      <c r="R53" t="s">
        <v>8316</v>
      </c>
      <c r="S53" s="14">
        <v>42606.056863425925</v>
      </c>
      <c r="T53" s="14">
        <v>42620.056863425925</v>
      </c>
    </row>
    <row r="54" spans="1:20" ht="90" x14ac:dyDescent="0.25">
      <c r="A54">
        <v>3980</v>
      </c>
      <c r="B54" s="3" t="s">
        <v>3977</v>
      </c>
      <c r="C54" s="3" t="s">
        <v>8087</v>
      </c>
      <c r="D54" s="6">
        <v>2500</v>
      </c>
      <c r="E54" s="8">
        <v>450</v>
      </c>
      <c r="F54" t="s">
        <v>8220</v>
      </c>
      <c r="G54" t="s">
        <v>8223</v>
      </c>
      <c r="H54" t="s">
        <v>8245</v>
      </c>
      <c r="I54">
        <v>1404570147</v>
      </c>
      <c r="J54">
        <v>1401978147</v>
      </c>
      <c r="K54" t="b">
        <v>0</v>
      </c>
      <c r="L54">
        <v>7</v>
      </c>
      <c r="M54" t="b">
        <v>0</v>
      </c>
      <c r="N54" t="s">
        <v>8269</v>
      </c>
      <c r="O54">
        <v>18</v>
      </c>
      <c r="P54">
        <v>64.290000000000006</v>
      </c>
      <c r="Q54" t="s">
        <v>8315</v>
      </c>
      <c r="R54" t="s">
        <v>8316</v>
      </c>
      <c r="S54" s="14">
        <v>41795.598923611113</v>
      </c>
      <c r="T54" s="14">
        <v>41825.598923611113</v>
      </c>
    </row>
    <row r="55" spans="1:20" ht="90" x14ac:dyDescent="0.25">
      <c r="A55">
        <v>3740</v>
      </c>
      <c r="B55" s="3" t="s">
        <v>3737</v>
      </c>
      <c r="C55" s="3" t="s">
        <v>7850</v>
      </c>
      <c r="D55" s="6">
        <v>2000</v>
      </c>
      <c r="E55" s="8">
        <v>358</v>
      </c>
      <c r="F55" t="s">
        <v>8220</v>
      </c>
      <c r="G55" t="s">
        <v>8223</v>
      </c>
      <c r="H55" t="s">
        <v>8245</v>
      </c>
      <c r="I55">
        <v>1407808438</v>
      </c>
      <c r="J55">
        <v>1405217355</v>
      </c>
      <c r="K55" t="b">
        <v>0</v>
      </c>
      <c r="L55">
        <v>14</v>
      </c>
      <c r="M55" t="b">
        <v>0</v>
      </c>
      <c r="N55" t="s">
        <v>8269</v>
      </c>
      <c r="O55">
        <v>18</v>
      </c>
      <c r="P55">
        <v>25.57</v>
      </c>
      <c r="Q55" t="s">
        <v>8315</v>
      </c>
      <c r="R55" t="s">
        <v>8316</v>
      </c>
      <c r="S55" s="14">
        <v>41833.089756944442</v>
      </c>
      <c r="T55" s="14">
        <v>41863.079143518517</v>
      </c>
    </row>
    <row r="56" spans="1:20" ht="90" x14ac:dyDescent="0.2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8315</v>
      </c>
      <c r="R56" t="s">
        <v>8316</v>
      </c>
      <c r="S56" s="14">
        <v>42171.758611111116</v>
      </c>
      <c r="T56" s="14">
        <v>42231.758611111116</v>
      </c>
    </row>
    <row r="57" spans="1:20" ht="75" x14ac:dyDescent="0.25">
      <c r="A57">
        <v>3999</v>
      </c>
      <c r="B57" s="3" t="s">
        <v>3995</v>
      </c>
      <c r="C57" s="3" t="s">
        <v>8105</v>
      </c>
      <c r="D57" s="6">
        <v>7000</v>
      </c>
      <c r="E57" s="8">
        <v>1156</v>
      </c>
      <c r="F57" t="s">
        <v>8220</v>
      </c>
      <c r="G57" t="s">
        <v>8223</v>
      </c>
      <c r="H57" t="s">
        <v>8245</v>
      </c>
      <c r="I57">
        <v>1409514709</v>
      </c>
      <c r="J57">
        <v>1406058798</v>
      </c>
      <c r="K57" t="b">
        <v>0</v>
      </c>
      <c r="L57">
        <v>14</v>
      </c>
      <c r="M57" t="b">
        <v>0</v>
      </c>
      <c r="N57" t="s">
        <v>8269</v>
      </c>
      <c r="O57">
        <v>17</v>
      </c>
      <c r="P57">
        <v>82.57</v>
      </c>
      <c r="Q57" t="s">
        <v>8315</v>
      </c>
      <c r="R57" t="s">
        <v>8316</v>
      </c>
      <c r="S57" s="14">
        <v>41842.828680555554</v>
      </c>
      <c r="T57" s="14">
        <v>41882.827650462961</v>
      </c>
    </row>
    <row r="58" spans="1:20" ht="75" x14ac:dyDescent="0.25">
      <c r="A58">
        <v>3996</v>
      </c>
      <c r="B58" s="3" t="s">
        <v>3992</v>
      </c>
      <c r="C58" s="3" t="s">
        <v>8102</v>
      </c>
      <c r="D58" s="6">
        <v>3000</v>
      </c>
      <c r="E58" s="8">
        <v>497</v>
      </c>
      <c r="F58" t="s">
        <v>8220</v>
      </c>
      <c r="G58" t="s">
        <v>8223</v>
      </c>
      <c r="H58" t="s">
        <v>8245</v>
      </c>
      <c r="I58">
        <v>1416499440</v>
      </c>
      <c r="J58">
        <v>1415341464</v>
      </c>
      <c r="K58" t="b">
        <v>0</v>
      </c>
      <c r="L58">
        <v>17</v>
      </c>
      <c r="M58" t="b">
        <v>0</v>
      </c>
      <c r="N58" t="s">
        <v>8269</v>
      </c>
      <c r="O58">
        <v>17</v>
      </c>
      <c r="P58">
        <v>29.24</v>
      </c>
      <c r="Q58" t="s">
        <v>8315</v>
      </c>
      <c r="R58" t="s">
        <v>8316</v>
      </c>
      <c r="S58" s="14">
        <v>41950.26694444444</v>
      </c>
      <c r="T58" s="14">
        <v>41963.669444444444</v>
      </c>
    </row>
    <row r="59" spans="1:20" ht="60" x14ac:dyDescent="0.25">
      <c r="A59">
        <v>4070</v>
      </c>
      <c r="B59" s="3" t="s">
        <v>4066</v>
      </c>
      <c r="C59" s="3" t="s">
        <v>8173</v>
      </c>
      <c r="D59" s="6">
        <v>1000</v>
      </c>
      <c r="E59" s="8">
        <v>165</v>
      </c>
      <c r="F59" t="s">
        <v>8220</v>
      </c>
      <c r="G59" t="s">
        <v>8223</v>
      </c>
      <c r="H59" t="s">
        <v>8245</v>
      </c>
      <c r="I59">
        <v>1425178800</v>
      </c>
      <c r="J59">
        <v>1422374420</v>
      </c>
      <c r="K59" t="b">
        <v>0</v>
      </c>
      <c r="L59">
        <v>6</v>
      </c>
      <c r="M59" t="b">
        <v>0</v>
      </c>
      <c r="N59" t="s">
        <v>8269</v>
      </c>
      <c r="O59">
        <v>17</v>
      </c>
      <c r="P59">
        <v>27.5</v>
      </c>
      <c r="Q59" t="s">
        <v>8315</v>
      </c>
      <c r="R59" t="s">
        <v>8316</v>
      </c>
      <c r="S59" s="14">
        <v>42031.666898148149</v>
      </c>
      <c r="T59" s="14">
        <v>42064.125</v>
      </c>
    </row>
    <row r="60" spans="1:20" ht="75" x14ac:dyDescent="0.25">
      <c r="A60">
        <v>4020</v>
      </c>
      <c r="B60" s="3" t="s">
        <v>4016</v>
      </c>
      <c r="C60" s="3" t="s">
        <v>8125</v>
      </c>
      <c r="D60" s="6">
        <v>600</v>
      </c>
      <c r="E60" s="8">
        <v>100</v>
      </c>
      <c r="F60" t="s">
        <v>8220</v>
      </c>
      <c r="G60" t="s">
        <v>8223</v>
      </c>
      <c r="H60" t="s">
        <v>8245</v>
      </c>
      <c r="I60">
        <v>1427168099</v>
      </c>
      <c r="J60">
        <v>1424579699</v>
      </c>
      <c r="K60" t="b">
        <v>0</v>
      </c>
      <c r="L60">
        <v>3</v>
      </c>
      <c r="M60" t="b">
        <v>0</v>
      </c>
      <c r="N60" t="s">
        <v>8269</v>
      </c>
      <c r="O60">
        <v>17</v>
      </c>
      <c r="P60">
        <v>33.33</v>
      </c>
      <c r="Q60" t="s">
        <v>8315</v>
      </c>
      <c r="R60" t="s">
        <v>8316</v>
      </c>
      <c r="S60" s="14">
        <v>42057.190960648149</v>
      </c>
      <c r="T60" s="14">
        <v>42087.149293981478</v>
      </c>
    </row>
    <row r="61" spans="1:20" ht="90" x14ac:dyDescent="0.25">
      <c r="A61">
        <v>3848</v>
      </c>
      <c r="B61" s="3" t="s">
        <v>3845</v>
      </c>
      <c r="C61" s="3" t="s">
        <v>7957</v>
      </c>
      <c r="D61" s="6">
        <v>13000</v>
      </c>
      <c r="E61" s="8">
        <v>2129</v>
      </c>
      <c r="F61" t="s">
        <v>8220</v>
      </c>
      <c r="G61" t="s">
        <v>8223</v>
      </c>
      <c r="H61" t="s">
        <v>8245</v>
      </c>
      <c r="I61">
        <v>1445196989</v>
      </c>
      <c r="J61">
        <v>1442604989</v>
      </c>
      <c r="K61" t="b">
        <v>1</v>
      </c>
      <c r="L61">
        <v>43</v>
      </c>
      <c r="M61" t="b">
        <v>0</v>
      </c>
      <c r="N61" t="s">
        <v>8269</v>
      </c>
      <c r="O61">
        <v>16</v>
      </c>
      <c r="P61">
        <v>49.51</v>
      </c>
      <c r="Q61" t="s">
        <v>8315</v>
      </c>
      <c r="R61" t="s">
        <v>8316</v>
      </c>
      <c r="S61" s="14">
        <v>42265.817002314812</v>
      </c>
      <c r="T61" s="14">
        <v>42295.817002314812</v>
      </c>
    </row>
    <row r="62" spans="1:20" ht="45" x14ac:dyDescent="0.25">
      <c r="A62">
        <v>3854</v>
      </c>
      <c r="B62" s="3" t="s">
        <v>3851</v>
      </c>
      <c r="C62" s="3" t="s">
        <v>7963</v>
      </c>
      <c r="D62" s="6">
        <v>11000</v>
      </c>
      <c r="E62" s="8">
        <v>1788</v>
      </c>
      <c r="F62" t="s">
        <v>8220</v>
      </c>
      <c r="G62" t="s">
        <v>8223</v>
      </c>
      <c r="H62" t="s">
        <v>8245</v>
      </c>
      <c r="I62">
        <v>1431206058</v>
      </c>
      <c r="J62">
        <v>1428614058</v>
      </c>
      <c r="K62" t="b">
        <v>0</v>
      </c>
      <c r="L62">
        <v>20</v>
      </c>
      <c r="M62" t="b">
        <v>0</v>
      </c>
      <c r="N62" t="s">
        <v>8269</v>
      </c>
      <c r="O62">
        <v>16</v>
      </c>
      <c r="P62">
        <v>89.4</v>
      </c>
      <c r="Q62" t="s">
        <v>8315</v>
      </c>
      <c r="R62" t="s">
        <v>8316</v>
      </c>
      <c r="S62" s="14">
        <v>42103.884930555556</v>
      </c>
      <c r="T62" s="14">
        <v>42133.884930555556</v>
      </c>
    </row>
    <row r="63" spans="1:20" ht="75" x14ac:dyDescent="0.25">
      <c r="A63">
        <v>3847</v>
      </c>
      <c r="B63" s="3" t="s">
        <v>3844</v>
      </c>
      <c r="C63" s="3" t="s">
        <v>7956</v>
      </c>
      <c r="D63" s="6">
        <v>10500</v>
      </c>
      <c r="E63" s="8">
        <v>1697</v>
      </c>
      <c r="F63" t="s">
        <v>8220</v>
      </c>
      <c r="G63" t="s">
        <v>8223</v>
      </c>
      <c r="H63" t="s">
        <v>8245</v>
      </c>
      <c r="I63">
        <v>1437283391</v>
      </c>
      <c r="J63">
        <v>1433395391</v>
      </c>
      <c r="K63" t="b">
        <v>1</v>
      </c>
      <c r="L63">
        <v>9</v>
      </c>
      <c r="M63" t="b">
        <v>0</v>
      </c>
      <c r="N63" t="s">
        <v>8269</v>
      </c>
      <c r="O63">
        <v>16</v>
      </c>
      <c r="P63">
        <v>188.56</v>
      </c>
      <c r="Q63" t="s">
        <v>8315</v>
      </c>
      <c r="R63" t="s">
        <v>8316</v>
      </c>
      <c r="S63" s="14">
        <v>42159.224432870367</v>
      </c>
      <c r="T63" s="14">
        <v>42204.224432870367</v>
      </c>
    </row>
    <row r="64" spans="1:20" ht="90" x14ac:dyDescent="0.2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8315</v>
      </c>
      <c r="R64" t="s">
        <v>8316</v>
      </c>
      <c r="S64" s="14">
        <v>42538.968310185184</v>
      </c>
      <c r="T64" s="14">
        <v>42568.029861111107</v>
      </c>
    </row>
    <row r="65" spans="1:20" ht="75" x14ac:dyDescent="0.2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8315</v>
      </c>
      <c r="R65" t="s">
        <v>8316</v>
      </c>
      <c r="S65" s="14">
        <v>42374.655081018514</v>
      </c>
      <c r="T65" s="14">
        <v>42403.784027777772</v>
      </c>
    </row>
    <row r="66" spans="1:20" ht="75" x14ac:dyDescent="0.2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8315</v>
      </c>
      <c r="R66" t="s">
        <v>8316</v>
      </c>
      <c r="S66" s="14">
        <v>42041.581307870365</v>
      </c>
      <c r="T66" s="14">
        <v>42071.539641203708</v>
      </c>
    </row>
    <row r="67" spans="1:20" ht="90" x14ac:dyDescent="0.25">
      <c r="A67">
        <v>3924</v>
      </c>
      <c r="B67" s="3" t="s">
        <v>3921</v>
      </c>
      <c r="C67" s="3" t="s">
        <v>8032</v>
      </c>
      <c r="D67" s="6">
        <v>15000</v>
      </c>
      <c r="E67" s="8">
        <v>2290</v>
      </c>
      <c r="F67" t="s">
        <v>8220</v>
      </c>
      <c r="G67" t="s">
        <v>8223</v>
      </c>
      <c r="H67" t="s">
        <v>8245</v>
      </c>
      <c r="I67">
        <v>1403823722</v>
      </c>
      <c r="J67">
        <v>1401231722</v>
      </c>
      <c r="K67" t="b">
        <v>0</v>
      </c>
      <c r="L67">
        <v>40</v>
      </c>
      <c r="M67" t="b">
        <v>0</v>
      </c>
      <c r="N67" t="s">
        <v>8269</v>
      </c>
      <c r="O67">
        <v>15</v>
      </c>
      <c r="P67">
        <v>57.25</v>
      </c>
      <c r="Q67" t="s">
        <v>8315</v>
      </c>
      <c r="R67" t="s">
        <v>8316</v>
      </c>
      <c r="S67" s="14">
        <v>41786.959745370368</v>
      </c>
      <c r="T67" s="14">
        <v>41816.959745370368</v>
      </c>
    </row>
    <row r="68" spans="1:20" ht="90" x14ac:dyDescent="0.25">
      <c r="A68">
        <v>2870</v>
      </c>
      <c r="B68" s="3" t="s">
        <v>2870</v>
      </c>
      <c r="C68" s="3" t="s">
        <v>6980</v>
      </c>
      <c r="D68" s="6">
        <v>5000</v>
      </c>
      <c r="E68" s="8">
        <v>750</v>
      </c>
      <c r="F68" t="s">
        <v>8220</v>
      </c>
      <c r="G68" t="s">
        <v>8223</v>
      </c>
      <c r="H68" t="s">
        <v>8245</v>
      </c>
      <c r="I68">
        <v>1400301165</v>
      </c>
      <c r="J68">
        <v>1397709165</v>
      </c>
      <c r="K68" t="b">
        <v>0</v>
      </c>
      <c r="L68">
        <v>9</v>
      </c>
      <c r="M68" t="b">
        <v>0</v>
      </c>
      <c r="N68" t="s">
        <v>8269</v>
      </c>
      <c r="O68">
        <v>15</v>
      </c>
      <c r="P68">
        <v>83.33</v>
      </c>
      <c r="Q68" t="s">
        <v>8315</v>
      </c>
      <c r="R68" t="s">
        <v>8316</v>
      </c>
      <c r="S68" s="14">
        <v>41746.189409722225</v>
      </c>
      <c r="T68" s="14">
        <v>41776.189409722225</v>
      </c>
    </row>
    <row r="69" spans="1:20" ht="75" x14ac:dyDescent="0.25">
      <c r="A69">
        <v>3907</v>
      </c>
      <c r="B69" s="3" t="s">
        <v>3904</v>
      </c>
      <c r="C69" s="3" t="s">
        <v>8015</v>
      </c>
      <c r="D69" s="6">
        <v>1000</v>
      </c>
      <c r="E69" s="8">
        <v>153</v>
      </c>
      <c r="F69" t="s">
        <v>8220</v>
      </c>
      <c r="G69" t="s">
        <v>8223</v>
      </c>
      <c r="H69" t="s">
        <v>8245</v>
      </c>
      <c r="I69">
        <v>1414354080</v>
      </c>
      <c r="J69">
        <v>1411587606</v>
      </c>
      <c r="K69" t="b">
        <v>0</v>
      </c>
      <c r="L69">
        <v>4</v>
      </c>
      <c r="M69" t="b">
        <v>0</v>
      </c>
      <c r="N69" t="s">
        <v>8269</v>
      </c>
      <c r="O69">
        <v>15</v>
      </c>
      <c r="P69">
        <v>38.25</v>
      </c>
      <c r="Q69" t="s">
        <v>8315</v>
      </c>
      <c r="R69" t="s">
        <v>8316</v>
      </c>
      <c r="S69" s="14">
        <v>41906.819513888891</v>
      </c>
      <c r="T69" s="14">
        <v>41938.838888888888</v>
      </c>
    </row>
    <row r="70" spans="1:20" ht="90" x14ac:dyDescent="0.2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8315</v>
      </c>
      <c r="R70" t="s">
        <v>8316</v>
      </c>
      <c r="S70" s="14">
        <v>42354.131643518514</v>
      </c>
      <c r="T70" s="14">
        <v>42384.131643518514</v>
      </c>
    </row>
    <row r="71" spans="1:20" ht="75" x14ac:dyDescent="0.2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8315</v>
      </c>
      <c r="R71" t="s">
        <v>8316</v>
      </c>
      <c r="S71" s="14">
        <v>42414.235879629632</v>
      </c>
      <c r="T71" s="14">
        <v>42474.194212962961</v>
      </c>
    </row>
    <row r="72" spans="1:20" ht="90" x14ac:dyDescent="0.25">
      <c r="A72">
        <v>3928</v>
      </c>
      <c r="B72" s="3" t="s">
        <v>3925</v>
      </c>
      <c r="C72" s="3" t="s">
        <v>8036</v>
      </c>
      <c r="D72" s="6">
        <v>5000</v>
      </c>
      <c r="E72" s="8">
        <v>651</v>
      </c>
      <c r="F72" t="s">
        <v>8220</v>
      </c>
      <c r="G72" t="s">
        <v>8223</v>
      </c>
      <c r="H72" t="s">
        <v>8245</v>
      </c>
      <c r="I72">
        <v>1444971540</v>
      </c>
      <c r="J72">
        <v>1442593427</v>
      </c>
      <c r="K72" t="b">
        <v>0</v>
      </c>
      <c r="L72">
        <v>7</v>
      </c>
      <c r="M72" t="b">
        <v>0</v>
      </c>
      <c r="N72" t="s">
        <v>8269</v>
      </c>
      <c r="O72">
        <v>13</v>
      </c>
      <c r="P72">
        <v>93</v>
      </c>
      <c r="Q72" t="s">
        <v>8315</v>
      </c>
      <c r="R72" t="s">
        <v>8316</v>
      </c>
      <c r="S72" s="14">
        <v>42265.683182870373</v>
      </c>
      <c r="T72" s="14">
        <v>42293.207638888889</v>
      </c>
    </row>
    <row r="73" spans="1:20" ht="75" x14ac:dyDescent="0.25">
      <c r="A73">
        <v>3867</v>
      </c>
      <c r="B73" s="3" t="s">
        <v>3864</v>
      </c>
      <c r="C73" s="3" t="s">
        <v>7976</v>
      </c>
      <c r="D73" s="6">
        <v>2000</v>
      </c>
      <c r="E73" s="8">
        <v>251</v>
      </c>
      <c r="F73" t="s">
        <v>8220</v>
      </c>
      <c r="G73" t="s">
        <v>8223</v>
      </c>
      <c r="H73" t="s">
        <v>8245</v>
      </c>
      <c r="I73">
        <v>1466278339</v>
      </c>
      <c r="J73">
        <v>1463686339</v>
      </c>
      <c r="K73" t="b">
        <v>0</v>
      </c>
      <c r="L73">
        <v>5</v>
      </c>
      <c r="M73" t="b">
        <v>0</v>
      </c>
      <c r="N73" t="s">
        <v>8269</v>
      </c>
      <c r="O73">
        <v>13</v>
      </c>
      <c r="P73">
        <v>50.2</v>
      </c>
      <c r="Q73" t="s">
        <v>8315</v>
      </c>
      <c r="R73" t="s">
        <v>8316</v>
      </c>
      <c r="S73" s="14">
        <v>42509.814108796301</v>
      </c>
      <c r="T73" s="14">
        <v>42539.814108796301</v>
      </c>
    </row>
    <row r="74" spans="1:20" ht="90" x14ac:dyDescent="0.2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8315</v>
      </c>
      <c r="R74" t="s">
        <v>8316</v>
      </c>
      <c r="S74" s="14">
        <v>41990.506377314814</v>
      </c>
      <c r="T74" s="14">
        <v>42020.506377314814</v>
      </c>
    </row>
    <row r="75" spans="1:20" ht="90" x14ac:dyDescent="0.2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8315</v>
      </c>
      <c r="R75" t="s">
        <v>8316</v>
      </c>
      <c r="S75" s="14">
        <v>42151.905717592599</v>
      </c>
      <c r="T75" s="14">
        <v>42182.905717592599</v>
      </c>
    </row>
    <row r="76" spans="1:20" ht="90" x14ac:dyDescent="0.2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8315</v>
      </c>
      <c r="R76" t="s">
        <v>8316</v>
      </c>
      <c r="S76" s="14">
        <v>41869.798726851855</v>
      </c>
      <c r="T76" s="14">
        <v>41929.798726851855</v>
      </c>
    </row>
    <row r="77" spans="1:20" ht="90" x14ac:dyDescent="0.2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8315</v>
      </c>
      <c r="R77" t="s">
        <v>8316</v>
      </c>
      <c r="S77" s="14">
        <v>42672.955138888887</v>
      </c>
      <c r="T77" s="14">
        <v>42704.708333333328</v>
      </c>
    </row>
    <row r="78" spans="1:20" ht="90" x14ac:dyDescent="0.2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8315</v>
      </c>
      <c r="R78" t="s">
        <v>8316</v>
      </c>
      <c r="S78" s="14">
        <v>41983.752847222218</v>
      </c>
      <c r="T78" s="14">
        <v>42014.140972222223</v>
      </c>
    </row>
    <row r="79" spans="1:20" ht="75" x14ac:dyDescent="0.25">
      <c r="A79">
        <v>3934</v>
      </c>
      <c r="B79" s="3" t="s">
        <v>3931</v>
      </c>
      <c r="C79" s="3" t="s">
        <v>8042</v>
      </c>
      <c r="D79" s="6">
        <v>5000</v>
      </c>
      <c r="E79" s="8">
        <v>550</v>
      </c>
      <c r="F79" t="s">
        <v>8220</v>
      </c>
      <c r="G79" t="s">
        <v>8223</v>
      </c>
      <c r="H79" t="s">
        <v>8245</v>
      </c>
      <c r="I79">
        <v>1443704400</v>
      </c>
      <c r="J79">
        <v>1439827639</v>
      </c>
      <c r="K79" t="b">
        <v>0</v>
      </c>
      <c r="L79">
        <v>12</v>
      </c>
      <c r="M79" t="b">
        <v>0</v>
      </c>
      <c r="N79" t="s">
        <v>8269</v>
      </c>
      <c r="O79">
        <v>11</v>
      </c>
      <c r="P79">
        <v>45.83</v>
      </c>
      <c r="Q79" t="s">
        <v>8315</v>
      </c>
      <c r="R79" t="s">
        <v>8316</v>
      </c>
      <c r="S79" s="14">
        <v>42233.671747685185</v>
      </c>
      <c r="T79" s="14">
        <v>42278.541666666672</v>
      </c>
    </row>
    <row r="80" spans="1:20" ht="75" x14ac:dyDescent="0.25">
      <c r="A80">
        <v>3968</v>
      </c>
      <c r="B80" s="3" t="s">
        <v>3965</v>
      </c>
      <c r="C80" s="3" t="s">
        <v>8075</v>
      </c>
      <c r="D80" s="6">
        <v>5000</v>
      </c>
      <c r="E80" s="8">
        <v>527</v>
      </c>
      <c r="F80" t="s">
        <v>8220</v>
      </c>
      <c r="G80" t="s">
        <v>8223</v>
      </c>
      <c r="H80" t="s">
        <v>8245</v>
      </c>
      <c r="I80">
        <v>1463945673</v>
      </c>
      <c r="J80">
        <v>1458761673</v>
      </c>
      <c r="K80" t="b">
        <v>0</v>
      </c>
      <c r="L80">
        <v>11</v>
      </c>
      <c r="M80" t="b">
        <v>0</v>
      </c>
      <c r="N80" t="s">
        <v>8269</v>
      </c>
      <c r="O80">
        <v>11</v>
      </c>
      <c r="P80">
        <v>47.91</v>
      </c>
      <c r="Q80" t="s">
        <v>8315</v>
      </c>
      <c r="R80" t="s">
        <v>8316</v>
      </c>
      <c r="S80" s="14">
        <v>42452.815659722226</v>
      </c>
      <c r="T80" s="14">
        <v>42512.815659722226</v>
      </c>
    </row>
    <row r="81" spans="1:20" ht="90" x14ac:dyDescent="0.25">
      <c r="A81">
        <v>3978</v>
      </c>
      <c r="B81" s="3" t="s">
        <v>3975</v>
      </c>
      <c r="C81" s="3" t="s">
        <v>8085</v>
      </c>
      <c r="D81" s="6">
        <v>2000</v>
      </c>
      <c r="E81" s="8">
        <v>214</v>
      </c>
      <c r="F81" t="s">
        <v>8220</v>
      </c>
      <c r="G81" t="s">
        <v>8223</v>
      </c>
      <c r="H81" t="s">
        <v>8245</v>
      </c>
      <c r="I81">
        <v>1422717953</v>
      </c>
      <c r="J81">
        <v>1417533953</v>
      </c>
      <c r="K81" t="b">
        <v>0</v>
      </c>
      <c r="L81">
        <v>8</v>
      </c>
      <c r="M81" t="b">
        <v>0</v>
      </c>
      <c r="N81" t="s">
        <v>8269</v>
      </c>
      <c r="O81">
        <v>11</v>
      </c>
      <c r="P81">
        <v>26.75</v>
      </c>
      <c r="Q81" t="s">
        <v>8315</v>
      </c>
      <c r="R81" t="s">
        <v>8316</v>
      </c>
      <c r="S81" s="14">
        <v>41975.642974537041</v>
      </c>
      <c r="T81" s="14">
        <v>42035.642974537041</v>
      </c>
    </row>
    <row r="82" spans="1:20" ht="75" x14ac:dyDescent="0.25">
      <c r="A82">
        <v>3896</v>
      </c>
      <c r="B82" s="3" t="s">
        <v>3893</v>
      </c>
      <c r="C82" s="3" t="s">
        <v>8004</v>
      </c>
      <c r="D82" s="6">
        <v>1600</v>
      </c>
      <c r="E82" s="8">
        <v>170</v>
      </c>
      <c r="F82" t="s">
        <v>8220</v>
      </c>
      <c r="G82" t="s">
        <v>8223</v>
      </c>
      <c r="H82" t="s">
        <v>8245</v>
      </c>
      <c r="I82">
        <v>1402979778</v>
      </c>
      <c r="J82">
        <v>1401770178</v>
      </c>
      <c r="K82" t="b">
        <v>0</v>
      </c>
      <c r="L82">
        <v>4</v>
      </c>
      <c r="M82" t="b">
        <v>0</v>
      </c>
      <c r="N82" t="s">
        <v>8269</v>
      </c>
      <c r="O82">
        <v>11</v>
      </c>
      <c r="P82">
        <v>42.5</v>
      </c>
      <c r="Q82" t="s">
        <v>8315</v>
      </c>
      <c r="R82" t="s">
        <v>8316</v>
      </c>
      <c r="S82" s="14">
        <v>41793.191875000004</v>
      </c>
      <c r="T82" s="14">
        <v>41807.191875000004</v>
      </c>
    </row>
    <row r="83" spans="1:20" ht="90" x14ac:dyDescent="0.2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8315</v>
      </c>
      <c r="R83" t="s">
        <v>8316</v>
      </c>
      <c r="S83" s="14">
        <v>42497.070775462969</v>
      </c>
      <c r="T83" s="14">
        <v>42514.600694444445</v>
      </c>
    </row>
    <row r="84" spans="1:20" ht="75" x14ac:dyDescent="0.25">
      <c r="A84">
        <v>3913</v>
      </c>
      <c r="B84" s="3" t="s">
        <v>3910</v>
      </c>
      <c r="C84" s="3" t="s">
        <v>8021</v>
      </c>
      <c r="D84" s="6">
        <v>10000</v>
      </c>
      <c r="E84" s="8">
        <v>1000</v>
      </c>
      <c r="F84" t="s">
        <v>8220</v>
      </c>
      <c r="G84" t="s">
        <v>8223</v>
      </c>
      <c r="H84" t="s">
        <v>8245</v>
      </c>
      <c r="I84">
        <v>1448863449</v>
      </c>
      <c r="J84">
        <v>1446267849</v>
      </c>
      <c r="K84" t="b">
        <v>0</v>
      </c>
      <c r="L84">
        <v>7</v>
      </c>
      <c r="M84" t="b">
        <v>0</v>
      </c>
      <c r="N84" t="s">
        <v>8269</v>
      </c>
      <c r="O84">
        <v>10</v>
      </c>
      <c r="P84">
        <v>142.86000000000001</v>
      </c>
      <c r="Q84" t="s">
        <v>8315</v>
      </c>
      <c r="R84" t="s">
        <v>8316</v>
      </c>
      <c r="S84" s="14">
        <v>42308.211215277777</v>
      </c>
      <c r="T84" s="14">
        <v>42338.252881944441</v>
      </c>
    </row>
    <row r="85" spans="1:20" ht="75" x14ac:dyDescent="0.25">
      <c r="A85">
        <v>4003</v>
      </c>
      <c r="B85" s="3" t="s">
        <v>3999</v>
      </c>
      <c r="C85" s="3" t="s">
        <v>8071</v>
      </c>
      <c r="D85" s="6">
        <v>2000</v>
      </c>
      <c r="E85" s="8">
        <v>201</v>
      </c>
      <c r="F85" t="s">
        <v>8220</v>
      </c>
      <c r="G85" t="s">
        <v>8223</v>
      </c>
      <c r="H85" t="s">
        <v>8245</v>
      </c>
      <c r="I85">
        <v>1424009147</v>
      </c>
      <c r="J85">
        <v>1421417147</v>
      </c>
      <c r="K85" t="b">
        <v>0</v>
      </c>
      <c r="L85">
        <v>2</v>
      </c>
      <c r="M85" t="b">
        <v>0</v>
      </c>
      <c r="N85" t="s">
        <v>8269</v>
      </c>
      <c r="O85">
        <v>10</v>
      </c>
      <c r="P85">
        <v>100.5</v>
      </c>
      <c r="Q85" t="s">
        <v>8315</v>
      </c>
      <c r="R85" t="s">
        <v>8316</v>
      </c>
      <c r="S85" s="14">
        <v>42020.587349537032</v>
      </c>
      <c r="T85" s="14">
        <v>42050.587349537032</v>
      </c>
    </row>
    <row r="86" spans="1:20" ht="90" x14ac:dyDescent="0.25">
      <c r="A86">
        <v>3730</v>
      </c>
      <c r="B86" s="3" t="s">
        <v>3727</v>
      </c>
      <c r="C86" s="3" t="s">
        <v>7840</v>
      </c>
      <c r="D86" s="6">
        <v>1000</v>
      </c>
      <c r="E86" s="8">
        <v>100</v>
      </c>
      <c r="F86" t="s">
        <v>8220</v>
      </c>
      <c r="G86" t="s">
        <v>8223</v>
      </c>
      <c r="H86" t="s">
        <v>8245</v>
      </c>
      <c r="I86">
        <v>1439828159</v>
      </c>
      <c r="J86">
        <v>1437236159</v>
      </c>
      <c r="K86" t="b">
        <v>0</v>
      </c>
      <c r="L86">
        <v>1</v>
      </c>
      <c r="M86" t="b">
        <v>0</v>
      </c>
      <c r="N86" t="s">
        <v>8269</v>
      </c>
      <c r="O86">
        <v>10</v>
      </c>
      <c r="P86">
        <v>100</v>
      </c>
      <c r="Q86" t="s">
        <v>8315</v>
      </c>
      <c r="R86" t="s">
        <v>8316</v>
      </c>
      <c r="S86" s="14">
        <v>42203.677766203706</v>
      </c>
      <c r="T86" s="14">
        <v>42233.677766203706</v>
      </c>
    </row>
    <row r="87" spans="1:20" ht="75" x14ac:dyDescent="0.25">
      <c r="A87">
        <v>4103</v>
      </c>
      <c r="B87" s="3" t="s">
        <v>4099</v>
      </c>
      <c r="C87" s="3" t="s">
        <v>8206</v>
      </c>
      <c r="D87" s="6">
        <v>1000</v>
      </c>
      <c r="E87" s="8">
        <v>100</v>
      </c>
      <c r="F87" t="s">
        <v>8220</v>
      </c>
      <c r="G87" t="s">
        <v>8223</v>
      </c>
      <c r="H87" t="s">
        <v>8245</v>
      </c>
      <c r="I87">
        <v>1440613920</v>
      </c>
      <c r="J87">
        <v>1435953566</v>
      </c>
      <c r="K87" t="b">
        <v>0</v>
      </c>
      <c r="L87">
        <v>6</v>
      </c>
      <c r="M87" t="b">
        <v>0</v>
      </c>
      <c r="N87" t="s">
        <v>8269</v>
      </c>
      <c r="O87">
        <v>10</v>
      </c>
      <c r="P87">
        <v>16.670000000000002</v>
      </c>
      <c r="Q87" t="s">
        <v>8315</v>
      </c>
      <c r="R87" t="s">
        <v>8316</v>
      </c>
      <c r="S87" s="14">
        <v>42188.83293981482</v>
      </c>
      <c r="T87" s="14">
        <v>42242.772222222222</v>
      </c>
    </row>
    <row r="88" spans="1:20" ht="75" x14ac:dyDescent="0.25">
      <c r="A88">
        <v>3925</v>
      </c>
      <c r="B88" s="3" t="s">
        <v>3922</v>
      </c>
      <c r="C88" s="3" t="s">
        <v>8033</v>
      </c>
      <c r="D88" s="6">
        <v>150</v>
      </c>
      <c r="E88" s="8">
        <v>15</v>
      </c>
      <c r="F88" t="s">
        <v>8220</v>
      </c>
      <c r="G88" t="s">
        <v>8223</v>
      </c>
      <c r="H88" t="s">
        <v>8245</v>
      </c>
      <c r="I88">
        <v>1406753639</v>
      </c>
      <c r="J88">
        <v>1404161639</v>
      </c>
      <c r="K88" t="b">
        <v>0</v>
      </c>
      <c r="L88">
        <v>3</v>
      </c>
      <c r="M88" t="b">
        <v>0</v>
      </c>
      <c r="N88" t="s">
        <v>8269</v>
      </c>
      <c r="O88">
        <v>10</v>
      </c>
      <c r="P88">
        <v>5</v>
      </c>
      <c r="Q88" t="s">
        <v>8315</v>
      </c>
      <c r="R88" t="s">
        <v>8316</v>
      </c>
      <c r="S88" s="14">
        <v>41820.870821759258</v>
      </c>
      <c r="T88" s="14">
        <v>41850.870821759258</v>
      </c>
    </row>
    <row r="89" spans="1:20" ht="60" x14ac:dyDescent="0.25">
      <c r="A89">
        <v>3745</v>
      </c>
      <c r="B89" s="3" t="s">
        <v>3742</v>
      </c>
      <c r="C89" s="3" t="s">
        <v>7855</v>
      </c>
      <c r="D89" s="6">
        <v>100</v>
      </c>
      <c r="E89" s="8">
        <v>10</v>
      </c>
      <c r="F89" t="s">
        <v>8220</v>
      </c>
      <c r="G89" t="s">
        <v>8223</v>
      </c>
      <c r="H89" t="s">
        <v>8245</v>
      </c>
      <c r="I89">
        <v>1407689102</v>
      </c>
      <c r="J89">
        <v>1405097102</v>
      </c>
      <c r="K89" t="b">
        <v>0</v>
      </c>
      <c r="L89">
        <v>1</v>
      </c>
      <c r="M89" t="b">
        <v>0</v>
      </c>
      <c r="N89" t="s">
        <v>8269</v>
      </c>
      <c r="O89">
        <v>10</v>
      </c>
      <c r="P89">
        <v>10</v>
      </c>
      <c r="Q89" t="s">
        <v>8315</v>
      </c>
      <c r="R89" t="s">
        <v>8316</v>
      </c>
      <c r="S89" s="14">
        <v>41831.697939814818</v>
      </c>
      <c r="T89" s="14">
        <v>41861.697939814818</v>
      </c>
    </row>
    <row r="90" spans="1:20" ht="60" x14ac:dyDescent="0.25">
      <c r="A90">
        <v>3728</v>
      </c>
      <c r="B90" s="3" t="s">
        <v>3725</v>
      </c>
      <c r="C90" s="3" t="s">
        <v>7838</v>
      </c>
      <c r="D90" s="6">
        <v>20000</v>
      </c>
      <c r="E90" s="8">
        <v>1862</v>
      </c>
      <c r="F90" t="s">
        <v>8220</v>
      </c>
      <c r="G90" t="s">
        <v>8223</v>
      </c>
      <c r="H90" t="s">
        <v>8245</v>
      </c>
      <c r="I90">
        <v>1439957176</v>
      </c>
      <c r="J90">
        <v>1437365176</v>
      </c>
      <c r="K90" t="b">
        <v>0</v>
      </c>
      <c r="L90">
        <v>31</v>
      </c>
      <c r="M90" t="b">
        <v>0</v>
      </c>
      <c r="N90" t="s">
        <v>8269</v>
      </c>
      <c r="O90">
        <v>9</v>
      </c>
      <c r="P90">
        <v>60.06</v>
      </c>
      <c r="Q90" t="s">
        <v>8315</v>
      </c>
      <c r="R90" t="s">
        <v>8316</v>
      </c>
      <c r="S90" s="14">
        <v>42205.171018518522</v>
      </c>
      <c r="T90" s="14">
        <v>42235.171018518522</v>
      </c>
    </row>
    <row r="91" spans="1:20" ht="90" x14ac:dyDescent="0.25">
      <c r="A91">
        <v>4077</v>
      </c>
      <c r="B91" s="3" t="s">
        <v>4073</v>
      </c>
      <c r="C91" s="3" t="s">
        <v>8180</v>
      </c>
      <c r="D91" s="6">
        <v>15000</v>
      </c>
      <c r="E91" s="8">
        <v>1335</v>
      </c>
      <c r="F91" t="s">
        <v>8220</v>
      </c>
      <c r="G91" t="s">
        <v>8223</v>
      </c>
      <c r="H91" t="s">
        <v>8245</v>
      </c>
      <c r="I91">
        <v>1482339794</v>
      </c>
      <c r="J91">
        <v>1479747794</v>
      </c>
      <c r="K91" t="b">
        <v>0</v>
      </c>
      <c r="L91">
        <v>6</v>
      </c>
      <c r="M91" t="b">
        <v>0</v>
      </c>
      <c r="N91" t="s">
        <v>8269</v>
      </c>
      <c r="O91">
        <v>9</v>
      </c>
      <c r="P91">
        <v>222.5</v>
      </c>
      <c r="Q91" t="s">
        <v>8315</v>
      </c>
      <c r="R91" t="s">
        <v>8316</v>
      </c>
      <c r="S91" s="14">
        <v>42695.7105787037</v>
      </c>
      <c r="T91" s="14">
        <v>42725.7105787037</v>
      </c>
    </row>
    <row r="92" spans="1:20" ht="90" x14ac:dyDescent="0.25">
      <c r="A92">
        <v>3841</v>
      </c>
      <c r="B92" s="3" t="s">
        <v>3838</v>
      </c>
      <c r="C92" s="3" t="s">
        <v>7950</v>
      </c>
      <c r="D92" s="6">
        <v>10000</v>
      </c>
      <c r="E92" s="8">
        <v>872</v>
      </c>
      <c r="F92" t="s">
        <v>8220</v>
      </c>
      <c r="G92" t="s">
        <v>8223</v>
      </c>
      <c r="H92" t="s">
        <v>8245</v>
      </c>
      <c r="I92">
        <v>1405882287</v>
      </c>
      <c r="J92">
        <v>1400698287</v>
      </c>
      <c r="K92" t="b">
        <v>1</v>
      </c>
      <c r="L92">
        <v>34</v>
      </c>
      <c r="M92" t="b">
        <v>0</v>
      </c>
      <c r="N92" t="s">
        <v>8269</v>
      </c>
      <c r="O92">
        <v>9</v>
      </c>
      <c r="P92">
        <v>25.65</v>
      </c>
      <c r="Q92" t="s">
        <v>8315</v>
      </c>
      <c r="R92" t="s">
        <v>8316</v>
      </c>
      <c r="S92" s="14">
        <v>41780.785729166666</v>
      </c>
      <c r="T92" s="14">
        <v>41840.785729166666</v>
      </c>
    </row>
    <row r="93" spans="1:20" ht="90" x14ac:dyDescent="0.25">
      <c r="A93">
        <v>2906</v>
      </c>
      <c r="B93" s="3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v>9</v>
      </c>
      <c r="P93">
        <v>80.709999999999994</v>
      </c>
      <c r="Q93" t="s">
        <v>8315</v>
      </c>
      <c r="R93" t="s">
        <v>8316</v>
      </c>
      <c r="S93" s="14">
        <v>42199.648912037039</v>
      </c>
      <c r="T93" s="14">
        <v>42217.041666666672</v>
      </c>
    </row>
    <row r="94" spans="1:20" ht="75" x14ac:dyDescent="0.25">
      <c r="A94">
        <v>2892</v>
      </c>
      <c r="B94" s="3" t="s">
        <v>2892</v>
      </c>
      <c r="C94" s="3" t="s">
        <v>7002</v>
      </c>
      <c r="D94" s="6">
        <v>5500</v>
      </c>
      <c r="E94" s="8">
        <v>500</v>
      </c>
      <c r="F94" t="s">
        <v>8220</v>
      </c>
      <c r="G94" t="s">
        <v>8223</v>
      </c>
      <c r="H94" t="s">
        <v>8245</v>
      </c>
      <c r="I94">
        <v>1409000400</v>
      </c>
      <c r="J94">
        <v>1408381704</v>
      </c>
      <c r="K94" t="b">
        <v>0</v>
      </c>
      <c r="L94">
        <v>17</v>
      </c>
      <c r="M94" t="b">
        <v>0</v>
      </c>
      <c r="N94" t="s">
        <v>8269</v>
      </c>
      <c r="O94">
        <v>9</v>
      </c>
      <c r="P94">
        <v>29.41</v>
      </c>
      <c r="Q94" t="s">
        <v>8315</v>
      </c>
      <c r="R94" t="s">
        <v>8316</v>
      </c>
      <c r="S94" s="14">
        <v>41869.714166666665</v>
      </c>
      <c r="T94" s="14">
        <v>41876.875</v>
      </c>
    </row>
    <row r="95" spans="1:20" ht="90" x14ac:dyDescent="0.2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8315</v>
      </c>
      <c r="R95" t="s">
        <v>8316</v>
      </c>
      <c r="S95" s="14">
        <v>41834.135370370372</v>
      </c>
      <c r="T95" s="14">
        <v>41849.135370370372</v>
      </c>
    </row>
    <row r="96" spans="1:20" ht="75" x14ac:dyDescent="0.25">
      <c r="A96">
        <v>2919</v>
      </c>
      <c r="B96" s="3" t="s">
        <v>2919</v>
      </c>
      <c r="C96" s="3" t="s">
        <v>7029</v>
      </c>
      <c r="D96" s="6">
        <v>600</v>
      </c>
      <c r="E96" s="8">
        <v>51</v>
      </c>
      <c r="F96" t="s">
        <v>8220</v>
      </c>
      <c r="G96" t="s">
        <v>8223</v>
      </c>
      <c r="H96" t="s">
        <v>8245</v>
      </c>
      <c r="I96">
        <v>1407250329</v>
      </c>
      <c r="J96">
        <v>1404658329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8.5</v>
      </c>
      <c r="Q96" t="s">
        <v>8315</v>
      </c>
      <c r="R96" t="s">
        <v>8316</v>
      </c>
      <c r="S96" s="14">
        <v>41826.61954861111</v>
      </c>
      <c r="T96" s="14">
        <v>41856.61954861111</v>
      </c>
    </row>
    <row r="97" spans="1:20" ht="90" x14ac:dyDescent="0.25">
      <c r="A97">
        <v>4046</v>
      </c>
      <c r="B97" s="3" t="s">
        <v>4042</v>
      </c>
      <c r="C97" s="3" t="s">
        <v>8150</v>
      </c>
      <c r="D97" s="6">
        <v>5600</v>
      </c>
      <c r="E97" s="8">
        <v>460</v>
      </c>
      <c r="F97" t="s">
        <v>8220</v>
      </c>
      <c r="G97" t="s">
        <v>8223</v>
      </c>
      <c r="H97" t="s">
        <v>8245</v>
      </c>
      <c r="I97">
        <v>1413992210</v>
      </c>
      <c r="J97">
        <v>1411400210</v>
      </c>
      <c r="K97" t="b">
        <v>0</v>
      </c>
      <c r="L97">
        <v>12</v>
      </c>
      <c r="M97" t="b">
        <v>0</v>
      </c>
      <c r="N97" t="s">
        <v>8269</v>
      </c>
      <c r="O97">
        <v>8</v>
      </c>
      <c r="P97">
        <v>38.33</v>
      </c>
      <c r="Q97" t="s">
        <v>8315</v>
      </c>
      <c r="R97" t="s">
        <v>8316</v>
      </c>
      <c r="S97" s="14">
        <v>41904.650578703702</v>
      </c>
      <c r="T97" s="14">
        <v>41934.650578703702</v>
      </c>
    </row>
    <row r="98" spans="1:20" ht="90" x14ac:dyDescent="0.25">
      <c r="A98">
        <v>3922</v>
      </c>
      <c r="B98" s="3" t="s">
        <v>3919</v>
      </c>
      <c r="C98" s="3" t="s">
        <v>8030</v>
      </c>
      <c r="D98" s="6">
        <v>750</v>
      </c>
      <c r="E98" s="8">
        <v>61</v>
      </c>
      <c r="F98" t="s">
        <v>8220</v>
      </c>
      <c r="G98" t="s">
        <v>8223</v>
      </c>
      <c r="H98" t="s">
        <v>8245</v>
      </c>
      <c r="I98">
        <v>1425337200</v>
      </c>
      <c r="J98">
        <v>1421432810</v>
      </c>
      <c r="K98" t="b">
        <v>0</v>
      </c>
      <c r="L98">
        <v>6</v>
      </c>
      <c r="M98" t="b">
        <v>0</v>
      </c>
      <c r="N98" t="s">
        <v>8269</v>
      </c>
      <c r="O98">
        <v>8</v>
      </c>
      <c r="P98">
        <v>10.17</v>
      </c>
      <c r="Q98" t="s">
        <v>8315</v>
      </c>
      <c r="R98" t="s">
        <v>8316</v>
      </c>
      <c r="S98" s="14">
        <v>42020.768634259264</v>
      </c>
      <c r="T98" s="14">
        <v>42065.958333333328</v>
      </c>
    </row>
    <row r="99" spans="1:20" ht="90" x14ac:dyDescent="0.25">
      <c r="A99">
        <v>4032</v>
      </c>
      <c r="B99" s="3" t="s">
        <v>4028</v>
      </c>
      <c r="C99" s="3" t="s">
        <v>8137</v>
      </c>
      <c r="D99" s="6">
        <v>6048</v>
      </c>
      <c r="E99" s="8">
        <v>413</v>
      </c>
      <c r="F99" t="s">
        <v>8220</v>
      </c>
      <c r="G99" t="s">
        <v>8223</v>
      </c>
      <c r="H99" t="s">
        <v>8245</v>
      </c>
      <c r="I99">
        <v>1450211116</v>
      </c>
      <c r="J99">
        <v>1445023516</v>
      </c>
      <c r="K99" t="b">
        <v>0</v>
      </c>
      <c r="L99">
        <v>7</v>
      </c>
      <c r="M99" t="b">
        <v>0</v>
      </c>
      <c r="N99" t="s">
        <v>8269</v>
      </c>
      <c r="O99">
        <v>7</v>
      </c>
      <c r="P99">
        <v>59</v>
      </c>
      <c r="Q99" t="s">
        <v>8315</v>
      </c>
      <c r="R99" t="s">
        <v>8316</v>
      </c>
      <c r="S99" s="14">
        <v>42293.809212962966</v>
      </c>
      <c r="T99" s="14">
        <v>42353.85087962963</v>
      </c>
    </row>
    <row r="100" spans="1:20" ht="90" x14ac:dyDescent="0.2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8315</v>
      </c>
      <c r="R100" t="s">
        <v>8316</v>
      </c>
      <c r="S100" s="14">
        <v>42041.205000000002</v>
      </c>
      <c r="T100" s="14">
        <v>42086.16333333333</v>
      </c>
    </row>
    <row r="101" spans="1:20" ht="90" x14ac:dyDescent="0.25">
      <c r="A101">
        <v>2860</v>
      </c>
      <c r="B101" s="3" t="s">
        <v>2860</v>
      </c>
      <c r="C101" s="3" t="s">
        <v>6970</v>
      </c>
      <c r="D101" s="6">
        <v>4000</v>
      </c>
      <c r="E101" s="8">
        <v>266</v>
      </c>
      <c r="F101" t="s">
        <v>8220</v>
      </c>
      <c r="G101" t="s">
        <v>8223</v>
      </c>
      <c r="H101" t="s">
        <v>8245</v>
      </c>
      <c r="I101">
        <v>1466363576</v>
      </c>
      <c r="J101">
        <v>1461179576</v>
      </c>
      <c r="K101" t="b">
        <v>0</v>
      </c>
      <c r="L101">
        <v>9</v>
      </c>
      <c r="M101" t="b">
        <v>0</v>
      </c>
      <c r="N101" t="s">
        <v>8269</v>
      </c>
      <c r="O101">
        <v>7</v>
      </c>
      <c r="P101">
        <v>29.56</v>
      </c>
      <c r="Q101" t="s">
        <v>8315</v>
      </c>
      <c r="R101" t="s">
        <v>8316</v>
      </c>
      <c r="S101" s="14">
        <v>42480.800648148142</v>
      </c>
      <c r="T101" s="14">
        <v>42540.800648148142</v>
      </c>
    </row>
    <row r="102" spans="1:20" ht="90" x14ac:dyDescent="0.2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8315</v>
      </c>
      <c r="R102" t="s">
        <v>8316</v>
      </c>
      <c r="S102" s="14">
        <v>42768.97084490741</v>
      </c>
      <c r="T102" s="14">
        <v>42789.041666666672</v>
      </c>
    </row>
    <row r="103" spans="1:20" ht="90" x14ac:dyDescent="0.25">
      <c r="A103">
        <v>3969</v>
      </c>
      <c r="B103" s="3" t="s">
        <v>3966</v>
      </c>
      <c r="C103" s="3" t="s">
        <v>8076</v>
      </c>
      <c r="D103" s="6">
        <v>2825</v>
      </c>
      <c r="E103" s="8">
        <v>211</v>
      </c>
      <c r="F103" t="s">
        <v>8220</v>
      </c>
      <c r="G103" t="s">
        <v>8223</v>
      </c>
      <c r="H103" t="s">
        <v>8245</v>
      </c>
      <c r="I103">
        <v>1472442900</v>
      </c>
      <c r="J103">
        <v>1471638646</v>
      </c>
      <c r="K103" t="b">
        <v>0</v>
      </c>
      <c r="L103">
        <v>6</v>
      </c>
      <c r="M103" t="b">
        <v>0</v>
      </c>
      <c r="N103" t="s">
        <v>8269</v>
      </c>
      <c r="O103">
        <v>7</v>
      </c>
      <c r="P103">
        <v>35.17</v>
      </c>
      <c r="Q103" t="s">
        <v>8315</v>
      </c>
      <c r="R103" t="s">
        <v>8316</v>
      </c>
      <c r="S103" s="14">
        <v>42601.854699074072</v>
      </c>
      <c r="T103" s="14">
        <v>42611.163194444445</v>
      </c>
    </row>
    <row r="104" spans="1:20" ht="75" x14ac:dyDescent="0.2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8315</v>
      </c>
      <c r="R104" t="s">
        <v>8316</v>
      </c>
      <c r="S104" s="14">
        <v>42053.722060185188</v>
      </c>
      <c r="T104" s="14">
        <v>42113.680393518516</v>
      </c>
    </row>
    <row r="105" spans="1:20" ht="75" x14ac:dyDescent="0.25">
      <c r="A105">
        <v>2897</v>
      </c>
      <c r="B105" s="3" t="s">
        <v>2897</v>
      </c>
      <c r="C105" s="3" t="s">
        <v>7007</v>
      </c>
      <c r="D105" s="6">
        <v>12000</v>
      </c>
      <c r="E105" s="8">
        <v>550</v>
      </c>
      <c r="F105" t="s">
        <v>8220</v>
      </c>
      <c r="G105" t="s">
        <v>8223</v>
      </c>
      <c r="H105" t="s">
        <v>8245</v>
      </c>
      <c r="I105">
        <v>1444577345</v>
      </c>
      <c r="J105">
        <v>1441985458</v>
      </c>
      <c r="K105" t="b">
        <v>0</v>
      </c>
      <c r="L105">
        <v>3</v>
      </c>
      <c r="M105" t="b">
        <v>0</v>
      </c>
      <c r="N105" t="s">
        <v>8269</v>
      </c>
      <c r="O105">
        <v>5</v>
      </c>
      <c r="P105">
        <v>183.33</v>
      </c>
      <c r="Q105" t="s">
        <v>8315</v>
      </c>
      <c r="R105" t="s">
        <v>8316</v>
      </c>
      <c r="S105" s="14">
        <v>42258.646504629629</v>
      </c>
      <c r="T105" s="14">
        <v>42288.645196759258</v>
      </c>
    </row>
    <row r="106" spans="1:20" ht="75" x14ac:dyDescent="0.25">
      <c r="A106">
        <v>3992</v>
      </c>
      <c r="B106" s="3" t="s">
        <v>3988</v>
      </c>
      <c r="C106" s="3" t="s">
        <v>8098</v>
      </c>
      <c r="D106" s="6">
        <v>10000</v>
      </c>
      <c r="E106" s="8">
        <v>541</v>
      </c>
      <c r="F106" t="s">
        <v>8220</v>
      </c>
      <c r="G106" t="s">
        <v>8223</v>
      </c>
      <c r="H106" t="s">
        <v>8245</v>
      </c>
      <c r="I106">
        <v>1449876859</v>
      </c>
      <c r="J106">
        <v>1444689259</v>
      </c>
      <c r="K106" t="b">
        <v>0</v>
      </c>
      <c r="L106">
        <v>9</v>
      </c>
      <c r="M106" t="b">
        <v>0</v>
      </c>
      <c r="N106" t="s">
        <v>8269</v>
      </c>
      <c r="O106">
        <v>5</v>
      </c>
      <c r="P106">
        <v>60.11</v>
      </c>
      <c r="Q106" t="s">
        <v>8315</v>
      </c>
      <c r="R106" t="s">
        <v>8316</v>
      </c>
      <c r="S106" s="14">
        <v>42289.94049768518</v>
      </c>
      <c r="T106" s="14">
        <v>42349.982164351852</v>
      </c>
    </row>
    <row r="107" spans="1:20" ht="75" x14ac:dyDescent="0.25">
      <c r="A107">
        <v>2871</v>
      </c>
      <c r="B107" s="3" t="s">
        <v>2871</v>
      </c>
      <c r="C107" s="3" t="s">
        <v>6981</v>
      </c>
      <c r="D107" s="6">
        <v>10000</v>
      </c>
      <c r="E107" s="8">
        <v>467</v>
      </c>
      <c r="F107" t="s">
        <v>8220</v>
      </c>
      <c r="G107" t="s">
        <v>8223</v>
      </c>
      <c r="H107" t="s">
        <v>8245</v>
      </c>
      <c r="I107">
        <v>1419183813</v>
      </c>
      <c r="J107">
        <v>1417455813</v>
      </c>
      <c r="K107" t="b">
        <v>0</v>
      </c>
      <c r="L107">
        <v>13</v>
      </c>
      <c r="M107" t="b">
        <v>0</v>
      </c>
      <c r="N107" t="s">
        <v>8269</v>
      </c>
      <c r="O107">
        <v>5</v>
      </c>
      <c r="P107">
        <v>35.92</v>
      </c>
      <c r="Q107" t="s">
        <v>8315</v>
      </c>
      <c r="R107" t="s">
        <v>8316</v>
      </c>
      <c r="S107" s="14">
        <v>41974.738576388889</v>
      </c>
      <c r="T107" s="14">
        <v>41994.738576388889</v>
      </c>
    </row>
    <row r="108" spans="1:20" ht="90" x14ac:dyDescent="0.25">
      <c r="A108">
        <v>2874</v>
      </c>
      <c r="B108" s="3" t="s">
        <v>2874</v>
      </c>
      <c r="C108" s="3" t="s">
        <v>6984</v>
      </c>
      <c r="D108" s="6">
        <v>5000</v>
      </c>
      <c r="E108" s="8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v>5</v>
      </c>
      <c r="P108">
        <v>90.33</v>
      </c>
      <c r="Q108" t="s">
        <v>8315</v>
      </c>
      <c r="R108" t="s">
        <v>8316</v>
      </c>
      <c r="S108" s="14">
        <v>42722.84474537037</v>
      </c>
      <c r="T108" s="14">
        <v>42752.84474537037</v>
      </c>
    </row>
    <row r="109" spans="1:20" ht="90" x14ac:dyDescent="0.25">
      <c r="A109">
        <v>3857</v>
      </c>
      <c r="B109" s="3" t="s">
        <v>3854</v>
      </c>
      <c r="C109" s="3" t="s">
        <v>7966</v>
      </c>
      <c r="D109" s="6">
        <v>5000</v>
      </c>
      <c r="E109" s="8">
        <v>260</v>
      </c>
      <c r="F109" t="s">
        <v>8220</v>
      </c>
      <c r="G109" t="s">
        <v>8223</v>
      </c>
      <c r="H109" t="s">
        <v>8245</v>
      </c>
      <c r="I109">
        <v>1406913120</v>
      </c>
      <c r="J109">
        <v>1404927690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65</v>
      </c>
      <c r="Q109" t="s">
        <v>8315</v>
      </c>
      <c r="R109" t="s">
        <v>8316</v>
      </c>
      <c r="S109" s="14">
        <v>41829.73715277778</v>
      </c>
      <c r="T109" s="14">
        <v>41852.716666666667</v>
      </c>
    </row>
    <row r="110" spans="1:20" ht="90" x14ac:dyDescent="0.25">
      <c r="A110">
        <v>4089</v>
      </c>
      <c r="B110" s="3" t="s">
        <v>4085</v>
      </c>
      <c r="C110" s="3" t="s">
        <v>8192</v>
      </c>
      <c r="D110" s="6">
        <v>5000</v>
      </c>
      <c r="E110" s="8">
        <v>240</v>
      </c>
      <c r="F110" t="s">
        <v>8220</v>
      </c>
      <c r="G110" t="s">
        <v>8223</v>
      </c>
      <c r="H110" t="s">
        <v>8245</v>
      </c>
      <c r="I110">
        <v>1433093700</v>
      </c>
      <c r="J110">
        <v>1430242488</v>
      </c>
      <c r="K110" t="b">
        <v>0</v>
      </c>
      <c r="L110">
        <v>8</v>
      </c>
      <c r="M110" t="b">
        <v>0</v>
      </c>
      <c r="N110" t="s">
        <v>8269</v>
      </c>
      <c r="O110">
        <v>5</v>
      </c>
      <c r="P110">
        <v>30</v>
      </c>
      <c r="Q110" t="s">
        <v>8315</v>
      </c>
      <c r="R110" t="s">
        <v>8316</v>
      </c>
      <c r="S110" s="14">
        <v>42122.732499999998</v>
      </c>
      <c r="T110" s="14">
        <v>42155.732638888891</v>
      </c>
    </row>
    <row r="111" spans="1:20" ht="75" x14ac:dyDescent="0.25">
      <c r="A111">
        <v>2856</v>
      </c>
      <c r="B111" s="3" t="s">
        <v>2856</v>
      </c>
      <c r="C111" s="3" t="s">
        <v>6966</v>
      </c>
      <c r="D111" s="6">
        <v>3000</v>
      </c>
      <c r="E111" s="8">
        <v>146</v>
      </c>
      <c r="F111" t="s">
        <v>8220</v>
      </c>
      <c r="G111" t="s">
        <v>8223</v>
      </c>
      <c r="H111" t="s">
        <v>8245</v>
      </c>
      <c r="I111">
        <v>1439069640</v>
      </c>
      <c r="J111">
        <v>1433897647</v>
      </c>
      <c r="K111" t="b">
        <v>0</v>
      </c>
      <c r="L111">
        <v>6</v>
      </c>
      <c r="M111" t="b">
        <v>0</v>
      </c>
      <c r="N111" t="s">
        <v>8269</v>
      </c>
      <c r="O111">
        <v>5</v>
      </c>
      <c r="P111">
        <v>24.33</v>
      </c>
      <c r="Q111" t="s">
        <v>8315</v>
      </c>
      <c r="R111" t="s">
        <v>8316</v>
      </c>
      <c r="S111" s="14">
        <v>42165.037581018521</v>
      </c>
      <c r="T111" s="14">
        <v>42224.898611111115</v>
      </c>
    </row>
    <row r="112" spans="1:20" ht="75" x14ac:dyDescent="0.25">
      <c r="A112">
        <v>3900</v>
      </c>
      <c r="B112" s="3" t="s">
        <v>3897</v>
      </c>
      <c r="C112" s="3" t="s">
        <v>8008</v>
      </c>
      <c r="D112" s="6">
        <v>2500</v>
      </c>
      <c r="E112" s="8">
        <v>135</v>
      </c>
      <c r="F112" t="s">
        <v>8220</v>
      </c>
      <c r="G112" t="s">
        <v>8223</v>
      </c>
      <c r="H112" t="s">
        <v>8245</v>
      </c>
      <c r="I112">
        <v>1433988791</v>
      </c>
      <c r="J112">
        <v>1431396791</v>
      </c>
      <c r="K112" t="b">
        <v>0</v>
      </c>
      <c r="L112">
        <v>5</v>
      </c>
      <c r="M112" t="b">
        <v>0</v>
      </c>
      <c r="N112" t="s">
        <v>8269</v>
      </c>
      <c r="O112">
        <v>5</v>
      </c>
      <c r="P112">
        <v>27</v>
      </c>
      <c r="Q112" t="s">
        <v>8315</v>
      </c>
      <c r="R112" t="s">
        <v>8316</v>
      </c>
      <c r="S112" s="14">
        <v>42136.092488425929</v>
      </c>
      <c r="T112" s="14">
        <v>42166.092488425929</v>
      </c>
    </row>
    <row r="113" spans="1:20" ht="30" x14ac:dyDescent="0.25">
      <c r="A113">
        <v>3861</v>
      </c>
      <c r="B113" s="3" t="s">
        <v>3858</v>
      </c>
      <c r="C113" s="3" t="s">
        <v>7970</v>
      </c>
      <c r="D113" s="6">
        <v>2000</v>
      </c>
      <c r="E113" s="8">
        <v>100</v>
      </c>
      <c r="F113" t="s">
        <v>8220</v>
      </c>
      <c r="G113" t="s">
        <v>8223</v>
      </c>
      <c r="H113" t="s">
        <v>8245</v>
      </c>
      <c r="I113">
        <v>1415828820</v>
      </c>
      <c r="J113">
        <v>1412258977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100</v>
      </c>
      <c r="Q113" t="s">
        <v>8315</v>
      </c>
      <c r="R113" t="s">
        <v>8316</v>
      </c>
      <c r="S113" s="14">
        <v>41914.590011574073</v>
      </c>
      <c r="T113" s="14">
        <v>41955.907638888893</v>
      </c>
    </row>
    <row r="114" spans="1:20" ht="90" x14ac:dyDescent="0.25">
      <c r="A114">
        <v>3895</v>
      </c>
      <c r="B114" s="3" t="s">
        <v>3892</v>
      </c>
      <c r="C114" s="3" t="s">
        <v>8003</v>
      </c>
      <c r="D114" s="6">
        <v>1000</v>
      </c>
      <c r="E114" s="8">
        <v>50</v>
      </c>
      <c r="F114" t="s">
        <v>8220</v>
      </c>
      <c r="G114" t="s">
        <v>8223</v>
      </c>
      <c r="H114" t="s">
        <v>8245</v>
      </c>
      <c r="I114">
        <v>1425103218</v>
      </c>
      <c r="J114">
        <v>1422424818</v>
      </c>
      <c r="K114" t="b">
        <v>0</v>
      </c>
      <c r="L114">
        <v>1</v>
      </c>
      <c r="M114" t="b">
        <v>0</v>
      </c>
      <c r="N114" t="s">
        <v>8269</v>
      </c>
      <c r="O114">
        <v>5</v>
      </c>
      <c r="P114">
        <v>50</v>
      </c>
      <c r="Q114" t="s">
        <v>8315</v>
      </c>
      <c r="R114" t="s">
        <v>8316</v>
      </c>
      <c r="S114" s="14">
        <v>42032.250208333338</v>
      </c>
      <c r="T114" s="14">
        <v>42063.250208333338</v>
      </c>
    </row>
    <row r="115" spans="1:20" ht="90" x14ac:dyDescent="0.25">
      <c r="A115">
        <v>4086</v>
      </c>
      <c r="B115" s="3" t="s">
        <v>4082</v>
      </c>
      <c r="C115" s="3" t="s">
        <v>8189</v>
      </c>
      <c r="D115" s="6">
        <v>1000</v>
      </c>
      <c r="E115" s="8">
        <v>47</v>
      </c>
      <c r="F115" t="s">
        <v>8220</v>
      </c>
      <c r="G115" t="s">
        <v>8223</v>
      </c>
      <c r="H115" t="s">
        <v>8245</v>
      </c>
      <c r="I115">
        <v>1448078400</v>
      </c>
      <c r="J115">
        <v>1445985299</v>
      </c>
      <c r="K115" t="b">
        <v>0</v>
      </c>
      <c r="L115">
        <v>5</v>
      </c>
      <c r="M115" t="b">
        <v>0</v>
      </c>
      <c r="N115" t="s">
        <v>8269</v>
      </c>
      <c r="O115">
        <v>5</v>
      </c>
      <c r="P115">
        <v>9.4</v>
      </c>
      <c r="Q115" t="s">
        <v>8315</v>
      </c>
      <c r="R115" t="s">
        <v>8316</v>
      </c>
      <c r="S115" s="14">
        <v>42304.940960648149</v>
      </c>
      <c r="T115" s="14">
        <v>42329.166666666672</v>
      </c>
    </row>
    <row r="116" spans="1:20" ht="90" x14ac:dyDescent="0.25">
      <c r="A116">
        <v>2895</v>
      </c>
      <c r="B116" s="3" t="s">
        <v>2895</v>
      </c>
      <c r="C116" s="3" t="s">
        <v>7005</v>
      </c>
      <c r="D116" s="6">
        <v>500</v>
      </c>
      <c r="E116" s="8">
        <v>23</v>
      </c>
      <c r="F116" t="s">
        <v>8220</v>
      </c>
      <c r="G116" t="s">
        <v>8223</v>
      </c>
      <c r="H116" t="s">
        <v>8245</v>
      </c>
      <c r="I116">
        <v>1403470800</v>
      </c>
      <c r="J116">
        <v>1403356792</v>
      </c>
      <c r="K116" t="b">
        <v>0</v>
      </c>
      <c r="L116">
        <v>4</v>
      </c>
      <c r="M116" t="b">
        <v>0</v>
      </c>
      <c r="N116" t="s">
        <v>8269</v>
      </c>
      <c r="O116">
        <v>5</v>
      </c>
      <c r="P116">
        <v>5.75</v>
      </c>
      <c r="Q116" t="s">
        <v>8315</v>
      </c>
      <c r="R116" t="s">
        <v>8316</v>
      </c>
      <c r="S116" s="14">
        <v>41811.555462962962</v>
      </c>
      <c r="T116" s="14">
        <v>41812.875</v>
      </c>
    </row>
    <row r="117" spans="1:20" ht="75" x14ac:dyDescent="0.25">
      <c r="A117">
        <v>2886</v>
      </c>
      <c r="B117" s="3" t="s">
        <v>2886</v>
      </c>
      <c r="C117" s="3" t="s">
        <v>6996</v>
      </c>
      <c r="D117" s="6">
        <v>200</v>
      </c>
      <c r="E117" s="8">
        <v>10</v>
      </c>
      <c r="F117" t="s">
        <v>8220</v>
      </c>
      <c r="G117" t="s">
        <v>8223</v>
      </c>
      <c r="H117" t="s">
        <v>8245</v>
      </c>
      <c r="I117">
        <v>1442635140</v>
      </c>
      <c r="J117">
        <v>1442243484</v>
      </c>
      <c r="K117" t="b">
        <v>0</v>
      </c>
      <c r="L117">
        <v>1</v>
      </c>
      <c r="M117" t="b">
        <v>0</v>
      </c>
      <c r="N117" t="s">
        <v>8269</v>
      </c>
      <c r="O117">
        <v>5</v>
      </c>
      <c r="P117">
        <v>10</v>
      </c>
      <c r="Q117" t="s">
        <v>8315</v>
      </c>
      <c r="R117" t="s">
        <v>8316</v>
      </c>
      <c r="S117" s="14">
        <v>42261.632916666669</v>
      </c>
      <c r="T117" s="14">
        <v>42266.165972222225</v>
      </c>
    </row>
    <row r="118" spans="1:20" ht="60" x14ac:dyDescent="0.25">
      <c r="A118">
        <v>3981</v>
      </c>
      <c r="B118" s="3" t="s">
        <v>3358</v>
      </c>
      <c r="C118" s="3" t="s">
        <v>7469</v>
      </c>
      <c r="D118" s="6">
        <v>30000</v>
      </c>
      <c r="E118" s="8">
        <v>1225</v>
      </c>
      <c r="F118" t="s">
        <v>8220</v>
      </c>
      <c r="G118" t="s">
        <v>8223</v>
      </c>
      <c r="H118" t="s">
        <v>8245</v>
      </c>
      <c r="I118">
        <v>1468729149</v>
      </c>
      <c r="J118">
        <v>1463545149</v>
      </c>
      <c r="K118" t="b">
        <v>0</v>
      </c>
      <c r="L118">
        <v>7</v>
      </c>
      <c r="M118" t="b">
        <v>0</v>
      </c>
      <c r="N118" t="s">
        <v>8269</v>
      </c>
      <c r="O118">
        <v>4</v>
      </c>
      <c r="P118">
        <v>175</v>
      </c>
      <c r="Q118" t="s">
        <v>8315</v>
      </c>
      <c r="R118" t="s">
        <v>8316</v>
      </c>
      <c r="S118" s="14">
        <v>42508.179965277777</v>
      </c>
      <c r="T118" s="14">
        <v>42568.179965277777</v>
      </c>
    </row>
    <row r="119" spans="1:20" ht="75" x14ac:dyDescent="0.2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 s="14">
        <v>42278.664965277778</v>
      </c>
      <c r="T119" s="14">
        <v>42308.664965277778</v>
      </c>
    </row>
    <row r="120" spans="1:20" ht="75" x14ac:dyDescent="0.25">
      <c r="A120">
        <v>2850</v>
      </c>
      <c r="B120" s="3" t="s">
        <v>2850</v>
      </c>
      <c r="C120" s="3" t="s">
        <v>6960</v>
      </c>
      <c r="D120" s="6">
        <v>8000</v>
      </c>
      <c r="E120" s="8">
        <v>311</v>
      </c>
      <c r="F120" t="s">
        <v>8220</v>
      </c>
      <c r="G120" t="s">
        <v>8223</v>
      </c>
      <c r="H120" t="s">
        <v>8245</v>
      </c>
      <c r="I120">
        <v>1409962211</v>
      </c>
      <c r="J120">
        <v>1407370211</v>
      </c>
      <c r="K120" t="b">
        <v>0</v>
      </c>
      <c r="L120">
        <v>13</v>
      </c>
      <c r="M120" t="b">
        <v>0</v>
      </c>
      <c r="N120" t="s">
        <v>8269</v>
      </c>
      <c r="O120">
        <v>4</v>
      </c>
      <c r="P120">
        <v>23.92</v>
      </c>
      <c r="Q120" t="s">
        <v>8315</v>
      </c>
      <c r="R120" t="s">
        <v>8316</v>
      </c>
      <c r="S120" s="14">
        <v>41858.007071759261</v>
      </c>
      <c r="T120" s="14">
        <v>41888.007071759261</v>
      </c>
    </row>
    <row r="121" spans="1:20" ht="45" x14ac:dyDescent="0.25">
      <c r="A121">
        <v>3850</v>
      </c>
      <c r="B121" s="3" t="s">
        <v>3847</v>
      </c>
      <c r="C121" s="3" t="s">
        <v>7959</v>
      </c>
      <c r="D121" s="6">
        <v>1000</v>
      </c>
      <c r="E121" s="8">
        <v>38</v>
      </c>
      <c r="F121" t="s">
        <v>8220</v>
      </c>
      <c r="G121" t="s">
        <v>8223</v>
      </c>
      <c r="H121" t="s">
        <v>8245</v>
      </c>
      <c r="I121">
        <v>1420081143</v>
      </c>
      <c r="J121">
        <v>1417489143</v>
      </c>
      <c r="K121" t="b">
        <v>1</v>
      </c>
      <c r="L121">
        <v>4</v>
      </c>
      <c r="M121" t="b">
        <v>0</v>
      </c>
      <c r="N121" t="s">
        <v>8269</v>
      </c>
      <c r="O121">
        <v>4</v>
      </c>
      <c r="P121">
        <v>9.5</v>
      </c>
      <c r="Q121" t="s">
        <v>8315</v>
      </c>
      <c r="R121" t="s">
        <v>8316</v>
      </c>
      <c r="S121" s="14">
        <v>41975.124340277776</v>
      </c>
      <c r="T121" s="14">
        <v>42005.124340277776</v>
      </c>
    </row>
    <row r="122" spans="1:20" ht="90" x14ac:dyDescent="0.25">
      <c r="A122">
        <v>3894</v>
      </c>
      <c r="B122" s="3" t="s">
        <v>3891</v>
      </c>
      <c r="C122" s="3" t="s">
        <v>8002</v>
      </c>
      <c r="D122" s="6">
        <v>15000</v>
      </c>
      <c r="E122" s="8">
        <v>520</v>
      </c>
      <c r="F122" t="s">
        <v>8220</v>
      </c>
      <c r="G122" t="s">
        <v>8223</v>
      </c>
      <c r="H122" t="s">
        <v>8245</v>
      </c>
      <c r="I122">
        <v>1481000340</v>
      </c>
      <c r="J122">
        <v>1478386812</v>
      </c>
      <c r="K122" t="b">
        <v>0</v>
      </c>
      <c r="L122">
        <v>11</v>
      </c>
      <c r="M122" t="b">
        <v>0</v>
      </c>
      <c r="N122" t="s">
        <v>8269</v>
      </c>
      <c r="O122">
        <v>3</v>
      </c>
      <c r="P122">
        <v>47.27</v>
      </c>
      <c r="Q122" t="s">
        <v>8315</v>
      </c>
      <c r="R122" t="s">
        <v>8316</v>
      </c>
      <c r="S122" s="14">
        <v>42679.958472222221</v>
      </c>
      <c r="T122" s="14">
        <v>42710.207638888889</v>
      </c>
    </row>
    <row r="123" spans="1:20" ht="90" x14ac:dyDescent="0.25">
      <c r="A123">
        <v>2891</v>
      </c>
      <c r="B123" s="3" t="s">
        <v>2891</v>
      </c>
      <c r="C123" s="3" t="s">
        <v>7001</v>
      </c>
      <c r="D123" s="6">
        <v>10000</v>
      </c>
      <c r="E123" s="8">
        <v>273</v>
      </c>
      <c r="F123" t="s">
        <v>8220</v>
      </c>
      <c r="G123" t="s">
        <v>8223</v>
      </c>
      <c r="H123" t="s">
        <v>8245</v>
      </c>
      <c r="I123">
        <v>1460751128</v>
      </c>
      <c r="J123">
        <v>1455570728</v>
      </c>
      <c r="K123" t="b">
        <v>0</v>
      </c>
      <c r="L123">
        <v>10</v>
      </c>
      <c r="M123" t="b">
        <v>0</v>
      </c>
      <c r="N123" t="s">
        <v>8269</v>
      </c>
      <c r="O123">
        <v>3</v>
      </c>
      <c r="P123">
        <v>27.3</v>
      </c>
      <c r="Q123" t="s">
        <v>8315</v>
      </c>
      <c r="R123" t="s">
        <v>8316</v>
      </c>
      <c r="S123" s="14">
        <v>42415.883425925931</v>
      </c>
      <c r="T123" s="14">
        <v>42475.84175925926</v>
      </c>
    </row>
    <row r="124" spans="1:20" ht="90" x14ac:dyDescent="0.25">
      <c r="A124">
        <v>2908</v>
      </c>
      <c r="B124" s="3" t="s">
        <v>2908</v>
      </c>
      <c r="C124" s="3" t="s">
        <v>7018</v>
      </c>
      <c r="D124" s="6">
        <v>9600</v>
      </c>
      <c r="E124" s="8">
        <v>264</v>
      </c>
      <c r="F124" t="s">
        <v>8220</v>
      </c>
      <c r="G124" t="s">
        <v>8223</v>
      </c>
      <c r="H124" t="s">
        <v>8245</v>
      </c>
      <c r="I124">
        <v>1465407219</v>
      </c>
      <c r="J124">
        <v>1462815219</v>
      </c>
      <c r="K124" t="b">
        <v>0</v>
      </c>
      <c r="L124">
        <v>5</v>
      </c>
      <c r="M124" t="b">
        <v>0</v>
      </c>
      <c r="N124" t="s">
        <v>8269</v>
      </c>
      <c r="O124">
        <v>3</v>
      </c>
      <c r="P124">
        <v>52.8</v>
      </c>
      <c r="Q124" t="s">
        <v>8315</v>
      </c>
      <c r="R124" t="s">
        <v>8316</v>
      </c>
      <c r="S124" s="14">
        <v>42499.731701388882</v>
      </c>
      <c r="T124" s="14">
        <v>42529.731701388882</v>
      </c>
    </row>
    <row r="125" spans="1:20" ht="60" x14ac:dyDescent="0.25">
      <c r="A125">
        <v>3946</v>
      </c>
      <c r="B125" s="3" t="s">
        <v>3943</v>
      </c>
      <c r="C125" s="3" t="s">
        <v>8054</v>
      </c>
      <c r="D125" s="6">
        <v>6000</v>
      </c>
      <c r="E125" s="8">
        <v>195</v>
      </c>
      <c r="F125" t="s">
        <v>8220</v>
      </c>
      <c r="G125" t="s">
        <v>8223</v>
      </c>
      <c r="H125" t="s">
        <v>8245</v>
      </c>
      <c r="I125">
        <v>1425110400</v>
      </c>
      <c r="J125">
        <v>1422388822</v>
      </c>
      <c r="K125" t="b">
        <v>0</v>
      </c>
      <c r="L125">
        <v>5</v>
      </c>
      <c r="M125" t="b">
        <v>0</v>
      </c>
      <c r="N125" t="s">
        <v>8269</v>
      </c>
      <c r="O125">
        <v>3</v>
      </c>
      <c r="P125">
        <v>39</v>
      </c>
      <c r="Q125" t="s">
        <v>8315</v>
      </c>
      <c r="R125" t="s">
        <v>8316</v>
      </c>
      <c r="S125" s="14">
        <v>42031.833587962959</v>
      </c>
      <c r="T125" s="14">
        <v>42063.333333333328</v>
      </c>
    </row>
    <row r="126" spans="1:20" ht="75" x14ac:dyDescent="0.25">
      <c r="A126">
        <v>3846</v>
      </c>
      <c r="B126" s="3" t="s">
        <v>3843</v>
      </c>
      <c r="C126" s="3" t="s">
        <v>7955</v>
      </c>
      <c r="D126" s="6">
        <v>7000</v>
      </c>
      <c r="E126" s="8">
        <v>189</v>
      </c>
      <c r="F126" t="s">
        <v>8220</v>
      </c>
      <c r="G126" t="s">
        <v>8223</v>
      </c>
      <c r="H126" t="s">
        <v>8245</v>
      </c>
      <c r="I126">
        <v>1412405940</v>
      </c>
      <c r="J126">
        <v>1409721542</v>
      </c>
      <c r="K126" t="b">
        <v>1</v>
      </c>
      <c r="L126">
        <v>8</v>
      </c>
      <c r="M126" t="b">
        <v>0</v>
      </c>
      <c r="N126" t="s">
        <v>8269</v>
      </c>
      <c r="O126">
        <v>3</v>
      </c>
      <c r="P126">
        <v>23.63</v>
      </c>
      <c r="Q126" t="s">
        <v>8315</v>
      </c>
      <c r="R126" t="s">
        <v>8316</v>
      </c>
      <c r="S126" s="14">
        <v>41885.221550925926</v>
      </c>
      <c r="T126" s="14">
        <v>41916.290972222225</v>
      </c>
    </row>
    <row r="127" spans="1:20" ht="75" x14ac:dyDescent="0.2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8315</v>
      </c>
      <c r="R127" t="s">
        <v>8316</v>
      </c>
      <c r="S127" s="14">
        <v>42224.756909722222</v>
      </c>
      <c r="T127" s="14">
        <v>42254.756909722222</v>
      </c>
    </row>
    <row r="128" spans="1:20" ht="75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t="s">
        <v>8315</v>
      </c>
      <c r="R128" t="s">
        <v>8316</v>
      </c>
      <c r="S128" s="14">
        <v>42615.142870370371</v>
      </c>
      <c r="T128" s="14">
        <v>42645.142870370371</v>
      </c>
    </row>
    <row r="129" spans="1:20" ht="75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t="s">
        <v>8315</v>
      </c>
      <c r="R129" t="s">
        <v>8316</v>
      </c>
      <c r="S129" s="14">
        <v>42446.060694444444</v>
      </c>
      <c r="T129" s="14">
        <v>42461.165972222225</v>
      </c>
    </row>
    <row r="130" spans="1:20" ht="75" x14ac:dyDescent="0.25">
      <c r="A130">
        <v>4111</v>
      </c>
      <c r="B130" s="3" t="s">
        <v>4107</v>
      </c>
      <c r="C130" s="3" t="s">
        <v>8214</v>
      </c>
      <c r="D130" s="6">
        <v>3000</v>
      </c>
      <c r="E130" s="8">
        <v>94</v>
      </c>
      <c r="F130" t="s">
        <v>8220</v>
      </c>
      <c r="G130" t="s">
        <v>8223</v>
      </c>
      <c r="H130" t="s">
        <v>8245</v>
      </c>
      <c r="I130">
        <v>1424747740</v>
      </c>
      <c r="J130">
        <v>1422155740</v>
      </c>
      <c r="K130" t="b">
        <v>0</v>
      </c>
      <c r="L130">
        <v>6</v>
      </c>
      <c r="M130" t="b">
        <v>0</v>
      </c>
      <c r="N130" t="s">
        <v>8269</v>
      </c>
      <c r="O130">
        <v>3</v>
      </c>
      <c r="P130">
        <v>15.67</v>
      </c>
      <c r="Q130" t="s">
        <v>8315</v>
      </c>
      <c r="R130" t="s">
        <v>8316</v>
      </c>
      <c r="S130" s="14">
        <v>42029.135879629626</v>
      </c>
      <c r="T130" s="14">
        <v>42059.135879629626</v>
      </c>
    </row>
    <row r="131" spans="1:20" ht="75" x14ac:dyDescent="0.2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8315</v>
      </c>
      <c r="R131" t="s">
        <v>8316</v>
      </c>
      <c r="S131" s="14">
        <v>42209.67288194444</v>
      </c>
      <c r="T131" s="14">
        <v>42223.625</v>
      </c>
    </row>
    <row r="132" spans="1:20" ht="90" x14ac:dyDescent="0.25">
      <c r="A132">
        <v>3855</v>
      </c>
      <c r="B132" s="3" t="s">
        <v>3852</v>
      </c>
      <c r="C132" s="3" t="s">
        <v>7964</v>
      </c>
      <c r="D132" s="6">
        <v>1000</v>
      </c>
      <c r="E132" s="8">
        <v>25</v>
      </c>
      <c r="F132" t="s">
        <v>8220</v>
      </c>
      <c r="G132" t="s">
        <v>8223</v>
      </c>
      <c r="H132" t="s">
        <v>8245</v>
      </c>
      <c r="I132">
        <v>1427408271</v>
      </c>
      <c r="J132">
        <v>1424819871</v>
      </c>
      <c r="K132" t="b">
        <v>0</v>
      </c>
      <c r="L132">
        <v>1</v>
      </c>
      <c r="M132" t="b">
        <v>0</v>
      </c>
      <c r="N132" t="s">
        <v>8269</v>
      </c>
      <c r="O132">
        <v>3</v>
      </c>
      <c r="P132">
        <v>25</v>
      </c>
      <c r="Q132" t="s">
        <v>8315</v>
      </c>
      <c r="R132" t="s">
        <v>8316</v>
      </c>
      <c r="S132" s="14">
        <v>42059.970729166671</v>
      </c>
      <c r="T132" s="14">
        <v>42089.929062499999</v>
      </c>
    </row>
    <row r="133" spans="1:20" ht="90" x14ac:dyDescent="0.25">
      <c r="A133">
        <v>3845</v>
      </c>
      <c r="B133" s="3" t="s">
        <v>3842</v>
      </c>
      <c r="C133" s="3" t="s">
        <v>7954</v>
      </c>
      <c r="D133" s="6">
        <v>40000</v>
      </c>
      <c r="E133" s="8">
        <v>842</v>
      </c>
      <c r="F133" t="s">
        <v>8220</v>
      </c>
      <c r="G133" t="s">
        <v>8223</v>
      </c>
      <c r="H133" t="s">
        <v>8245</v>
      </c>
      <c r="I133">
        <v>1443711774</v>
      </c>
      <c r="J133">
        <v>1441119774</v>
      </c>
      <c r="K133" t="b">
        <v>1</v>
      </c>
      <c r="L133">
        <v>12</v>
      </c>
      <c r="M133" t="b">
        <v>0</v>
      </c>
      <c r="N133" t="s">
        <v>8269</v>
      </c>
      <c r="O133">
        <v>2</v>
      </c>
      <c r="P133">
        <v>70.17</v>
      </c>
      <c r="Q133" t="s">
        <v>8315</v>
      </c>
      <c r="R133" t="s">
        <v>8316</v>
      </c>
      <c r="S133" s="14">
        <v>42248.627013888887</v>
      </c>
      <c r="T133" s="14">
        <v>42278.627013888887</v>
      </c>
    </row>
    <row r="134" spans="1:20" ht="75" x14ac:dyDescent="0.25">
      <c r="A134">
        <v>4062</v>
      </c>
      <c r="B134" s="3" t="s">
        <v>4058</v>
      </c>
      <c r="C134" s="3" t="s">
        <v>8166</v>
      </c>
      <c r="D134" s="6">
        <v>20000</v>
      </c>
      <c r="E134" s="8">
        <v>490</v>
      </c>
      <c r="F134" t="s">
        <v>8220</v>
      </c>
      <c r="G134" t="s">
        <v>8223</v>
      </c>
      <c r="H134" t="s">
        <v>8245</v>
      </c>
      <c r="I134">
        <v>1467481468</v>
      </c>
      <c r="J134">
        <v>1464889468</v>
      </c>
      <c r="K134" t="b">
        <v>0</v>
      </c>
      <c r="L134">
        <v>3</v>
      </c>
      <c r="M134" t="b">
        <v>0</v>
      </c>
      <c r="N134" t="s">
        <v>8269</v>
      </c>
      <c r="O134">
        <v>2</v>
      </c>
      <c r="P134">
        <v>163.33000000000001</v>
      </c>
      <c r="Q134" t="s">
        <v>8315</v>
      </c>
      <c r="R134" t="s">
        <v>8316</v>
      </c>
      <c r="S134" s="14">
        <v>42523.739212962959</v>
      </c>
      <c r="T134" s="14">
        <v>42553.739212962959</v>
      </c>
    </row>
    <row r="135" spans="1:20" ht="90" x14ac:dyDescent="0.25">
      <c r="A135">
        <v>3929</v>
      </c>
      <c r="B135" s="3" t="s">
        <v>3926</v>
      </c>
      <c r="C135" s="3" t="s">
        <v>8037</v>
      </c>
      <c r="D135" s="6">
        <v>20000</v>
      </c>
      <c r="E135" s="8">
        <v>453</v>
      </c>
      <c r="F135" t="s">
        <v>8220</v>
      </c>
      <c r="G135" t="s">
        <v>8223</v>
      </c>
      <c r="H135" t="s">
        <v>8245</v>
      </c>
      <c r="I135">
        <v>1474228265</v>
      </c>
      <c r="J135">
        <v>1471636265</v>
      </c>
      <c r="K135" t="b">
        <v>0</v>
      </c>
      <c r="L135">
        <v>14</v>
      </c>
      <c r="M135" t="b">
        <v>0</v>
      </c>
      <c r="N135" t="s">
        <v>8269</v>
      </c>
      <c r="O135">
        <v>2</v>
      </c>
      <c r="P135">
        <v>32.36</v>
      </c>
      <c r="Q135" t="s">
        <v>8315</v>
      </c>
      <c r="R135" t="s">
        <v>8316</v>
      </c>
      <c r="S135" s="14">
        <v>42601.827141203699</v>
      </c>
      <c r="T135" s="14">
        <v>42631.827141203699</v>
      </c>
    </row>
    <row r="136" spans="1:20" ht="60" x14ac:dyDescent="0.25">
      <c r="A136">
        <v>3746</v>
      </c>
      <c r="B136" s="3" t="s">
        <v>3743</v>
      </c>
      <c r="C136" s="3" t="s">
        <v>7856</v>
      </c>
      <c r="D136" s="6">
        <v>8500</v>
      </c>
      <c r="E136" s="8">
        <v>202</v>
      </c>
      <c r="F136" t="s">
        <v>8220</v>
      </c>
      <c r="G136" t="s">
        <v>8223</v>
      </c>
      <c r="H136" t="s">
        <v>8245</v>
      </c>
      <c r="I136">
        <v>1475918439</v>
      </c>
      <c r="J136">
        <v>1473326439</v>
      </c>
      <c r="K136" t="b">
        <v>0</v>
      </c>
      <c r="L136">
        <v>1</v>
      </c>
      <c r="M136" t="b">
        <v>0</v>
      </c>
      <c r="N136" t="s">
        <v>8269</v>
      </c>
      <c r="O136">
        <v>2</v>
      </c>
      <c r="P136">
        <v>202</v>
      </c>
      <c r="Q136" t="s">
        <v>8315</v>
      </c>
      <c r="R136" t="s">
        <v>8316</v>
      </c>
      <c r="S136" s="14">
        <v>42621.389340277776</v>
      </c>
      <c r="T136" s="14">
        <v>42651.389340277776</v>
      </c>
    </row>
    <row r="137" spans="1:20" ht="90" x14ac:dyDescent="0.25">
      <c r="A137">
        <v>4047</v>
      </c>
      <c r="B137" s="3" t="s">
        <v>4043</v>
      </c>
      <c r="C137" s="3" t="s">
        <v>8151</v>
      </c>
      <c r="D137" s="6">
        <v>5000</v>
      </c>
      <c r="E137" s="8">
        <v>110</v>
      </c>
      <c r="F137" t="s">
        <v>8220</v>
      </c>
      <c r="G137" t="s">
        <v>8223</v>
      </c>
      <c r="H137" t="s">
        <v>8245</v>
      </c>
      <c r="I137">
        <v>1420938000</v>
      </c>
      <c r="J137">
        <v>1418862743</v>
      </c>
      <c r="K137" t="b">
        <v>0</v>
      </c>
      <c r="L137">
        <v>4</v>
      </c>
      <c r="M137" t="b">
        <v>0</v>
      </c>
      <c r="N137" t="s">
        <v>8269</v>
      </c>
      <c r="O137">
        <v>2</v>
      </c>
      <c r="P137">
        <v>27.5</v>
      </c>
      <c r="Q137" t="s">
        <v>8315</v>
      </c>
      <c r="R137" t="s">
        <v>8316</v>
      </c>
      <c r="S137" s="14">
        <v>41991.022488425922</v>
      </c>
      <c r="T137" s="14">
        <v>42015.041666666672</v>
      </c>
    </row>
    <row r="138" spans="1:20" ht="90" x14ac:dyDescent="0.25">
      <c r="A138">
        <v>3742</v>
      </c>
      <c r="B138" s="3" t="s">
        <v>3739</v>
      </c>
      <c r="C138" s="3" t="s">
        <v>7852</v>
      </c>
      <c r="D138" s="6">
        <v>5000</v>
      </c>
      <c r="E138" s="8">
        <v>100</v>
      </c>
      <c r="F138" t="s">
        <v>8220</v>
      </c>
      <c r="G138" t="s">
        <v>8223</v>
      </c>
      <c r="H138" t="s">
        <v>8245</v>
      </c>
      <c r="I138">
        <v>1409980144</v>
      </c>
      <c r="J138">
        <v>1407388144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25</v>
      </c>
      <c r="Q138" t="s">
        <v>8315</v>
      </c>
      <c r="R138" t="s">
        <v>8316</v>
      </c>
      <c r="S138" s="14">
        <v>41858.214629629627</v>
      </c>
      <c r="T138" s="14">
        <v>41888.214629629627</v>
      </c>
    </row>
    <row r="139" spans="1:20" ht="75" x14ac:dyDescent="0.25">
      <c r="A139">
        <v>2852</v>
      </c>
      <c r="B139" s="3" t="s">
        <v>2852</v>
      </c>
      <c r="C139" s="3" t="s">
        <v>6962</v>
      </c>
      <c r="D139" s="6">
        <v>5000</v>
      </c>
      <c r="E139" s="8">
        <v>95</v>
      </c>
      <c r="F139" t="s">
        <v>8220</v>
      </c>
      <c r="G139" t="s">
        <v>8223</v>
      </c>
      <c r="H139" t="s">
        <v>8245</v>
      </c>
      <c r="I139">
        <v>1403312703</v>
      </c>
      <c r="J139">
        <v>1400720703</v>
      </c>
      <c r="K139" t="b">
        <v>0</v>
      </c>
      <c r="L139">
        <v>6</v>
      </c>
      <c r="M139" t="b">
        <v>0</v>
      </c>
      <c r="N139" t="s">
        <v>8269</v>
      </c>
      <c r="O139">
        <v>2</v>
      </c>
      <c r="P139">
        <v>15.83</v>
      </c>
      <c r="Q139" t="s">
        <v>8315</v>
      </c>
      <c r="R139" t="s">
        <v>8316</v>
      </c>
      <c r="S139" s="14">
        <v>41781.045173611114</v>
      </c>
      <c r="T139" s="14">
        <v>41811.045173611114</v>
      </c>
    </row>
    <row r="140" spans="1:20" ht="75" x14ac:dyDescent="0.25">
      <c r="A140">
        <v>4108</v>
      </c>
      <c r="B140" s="3" t="s">
        <v>4104</v>
      </c>
      <c r="C140" s="3" t="s">
        <v>8211</v>
      </c>
      <c r="D140" s="6">
        <v>3000</v>
      </c>
      <c r="E140" s="8">
        <v>59</v>
      </c>
      <c r="F140" t="s">
        <v>8220</v>
      </c>
      <c r="G140" t="s">
        <v>8223</v>
      </c>
      <c r="H140" t="s">
        <v>8245</v>
      </c>
      <c r="I140">
        <v>1488517200</v>
      </c>
      <c r="J140">
        <v>1485909937</v>
      </c>
      <c r="K140" t="b">
        <v>0</v>
      </c>
      <c r="L140">
        <v>1</v>
      </c>
      <c r="M140" t="b">
        <v>0</v>
      </c>
      <c r="N140" t="s">
        <v>8269</v>
      </c>
      <c r="O140">
        <v>2</v>
      </c>
      <c r="P140">
        <v>59</v>
      </c>
      <c r="Q140" t="s">
        <v>8315</v>
      </c>
      <c r="R140" t="s">
        <v>8316</v>
      </c>
      <c r="S140" s="14">
        <v>42767.031678240746</v>
      </c>
      <c r="T140" s="14">
        <v>42797.208333333328</v>
      </c>
    </row>
    <row r="141" spans="1:20" ht="90" x14ac:dyDescent="0.25">
      <c r="A141">
        <v>3960</v>
      </c>
      <c r="B141" s="3" t="s">
        <v>3957</v>
      </c>
      <c r="C141" s="3" t="s">
        <v>8067</v>
      </c>
      <c r="D141" s="6">
        <v>3000</v>
      </c>
      <c r="E141" s="8">
        <v>45</v>
      </c>
      <c r="F141" t="s">
        <v>8220</v>
      </c>
      <c r="G141" t="s">
        <v>8223</v>
      </c>
      <c r="H141" t="s">
        <v>8245</v>
      </c>
      <c r="I141">
        <v>1451852256</v>
      </c>
      <c r="J141">
        <v>1449260256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11.25</v>
      </c>
      <c r="Q141" t="s">
        <v>8315</v>
      </c>
      <c r="R141" t="s">
        <v>8316</v>
      </c>
      <c r="S141" s="14">
        <v>42342.845555555556</v>
      </c>
      <c r="T141" s="14">
        <v>42372.845555555556</v>
      </c>
    </row>
    <row r="142" spans="1:20" ht="90" x14ac:dyDescent="0.25">
      <c r="A142">
        <v>4107</v>
      </c>
      <c r="B142" s="3" t="s">
        <v>4103</v>
      </c>
      <c r="C142" s="3" t="s">
        <v>8210</v>
      </c>
      <c r="D142" s="6">
        <v>2000</v>
      </c>
      <c r="E142" s="8">
        <v>41</v>
      </c>
      <c r="F142" t="s">
        <v>8220</v>
      </c>
      <c r="G142" t="s">
        <v>8223</v>
      </c>
      <c r="H142" t="s">
        <v>8245</v>
      </c>
      <c r="I142">
        <v>1411596001</v>
      </c>
      <c r="J142">
        <v>1409608801</v>
      </c>
      <c r="K142" t="b">
        <v>0</v>
      </c>
      <c r="L142">
        <v>4</v>
      </c>
      <c r="M142" t="b">
        <v>0</v>
      </c>
      <c r="N142" t="s">
        <v>8269</v>
      </c>
      <c r="O142">
        <v>2</v>
      </c>
      <c r="P142">
        <v>10.25</v>
      </c>
      <c r="Q142" t="s">
        <v>8315</v>
      </c>
      <c r="R142" t="s">
        <v>8316</v>
      </c>
      <c r="S142" s="14">
        <v>41883.916678240741</v>
      </c>
      <c r="T142" s="14">
        <v>41906.916678240741</v>
      </c>
    </row>
    <row r="143" spans="1:20" ht="45" x14ac:dyDescent="0.25">
      <c r="A143">
        <v>3988</v>
      </c>
      <c r="B143" s="3" t="s">
        <v>3984</v>
      </c>
      <c r="C143" s="3" t="s">
        <v>8094</v>
      </c>
      <c r="D143" s="6">
        <v>1500</v>
      </c>
      <c r="E143" s="8">
        <v>32</v>
      </c>
      <c r="F143" t="s">
        <v>8220</v>
      </c>
      <c r="G143" t="s">
        <v>8223</v>
      </c>
      <c r="H143" t="s">
        <v>8245</v>
      </c>
      <c r="I143">
        <v>1440813413</v>
      </c>
      <c r="J143">
        <v>1439517413</v>
      </c>
      <c r="K143" t="b">
        <v>0</v>
      </c>
      <c r="L143">
        <v>4</v>
      </c>
      <c r="M143" t="b">
        <v>0</v>
      </c>
      <c r="N143" t="s">
        <v>8269</v>
      </c>
      <c r="O143">
        <v>2</v>
      </c>
      <c r="P143">
        <v>8</v>
      </c>
      <c r="Q143" t="s">
        <v>8315</v>
      </c>
      <c r="R143" t="s">
        <v>8316</v>
      </c>
      <c r="S143" s="14">
        <v>42230.08116898148</v>
      </c>
      <c r="T143" s="14">
        <v>42245.08116898148</v>
      </c>
    </row>
    <row r="144" spans="1:20" ht="75" x14ac:dyDescent="0.25">
      <c r="A144">
        <v>4002</v>
      </c>
      <c r="B144" s="3" t="s">
        <v>3998</v>
      </c>
      <c r="C144" s="3" t="s">
        <v>8108</v>
      </c>
      <c r="D144" s="6">
        <v>1250</v>
      </c>
      <c r="E144" s="8">
        <v>23</v>
      </c>
      <c r="F144" t="s">
        <v>8220</v>
      </c>
      <c r="G144" t="s">
        <v>8223</v>
      </c>
      <c r="H144" t="s">
        <v>8245</v>
      </c>
      <c r="I144">
        <v>1411779761</v>
      </c>
      <c r="J144">
        <v>1409187761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5.75</v>
      </c>
      <c r="Q144" t="s">
        <v>8315</v>
      </c>
      <c r="R144" t="s">
        <v>8316</v>
      </c>
      <c r="S144" s="14">
        <v>41879.043530092589</v>
      </c>
      <c r="T144" s="14">
        <v>41909.043530092589</v>
      </c>
    </row>
    <row r="145" spans="1:20" ht="90" x14ac:dyDescent="0.25">
      <c r="A145">
        <v>4082</v>
      </c>
      <c r="B145" s="3" t="s">
        <v>4078</v>
      </c>
      <c r="C145" s="3" t="s">
        <v>8185</v>
      </c>
      <c r="D145" s="6">
        <v>150</v>
      </c>
      <c r="E145" s="8">
        <v>3</v>
      </c>
      <c r="F145" t="s">
        <v>8220</v>
      </c>
      <c r="G145" t="s">
        <v>8223</v>
      </c>
      <c r="H145" t="s">
        <v>8245</v>
      </c>
      <c r="I145">
        <v>1447542000</v>
      </c>
      <c r="J145">
        <v>1446179553</v>
      </c>
      <c r="K145" t="b">
        <v>0</v>
      </c>
      <c r="L145">
        <v>2</v>
      </c>
      <c r="M145" t="b">
        <v>0</v>
      </c>
      <c r="N145" t="s">
        <v>8269</v>
      </c>
      <c r="O145">
        <v>2</v>
      </c>
      <c r="P145">
        <v>1.5</v>
      </c>
      <c r="Q145" t="s">
        <v>8315</v>
      </c>
      <c r="R145" t="s">
        <v>8316</v>
      </c>
      <c r="S145" s="14">
        <v>42307.189270833333</v>
      </c>
      <c r="T145" s="14">
        <v>42322.958333333328</v>
      </c>
    </row>
    <row r="146" spans="1:20" ht="90" x14ac:dyDescent="0.25">
      <c r="A146">
        <v>3977</v>
      </c>
      <c r="B146" s="3" t="s">
        <v>3974</v>
      </c>
      <c r="C146" s="3" t="s">
        <v>8084</v>
      </c>
      <c r="D146" s="6">
        <v>90000</v>
      </c>
      <c r="E146" s="8">
        <v>1305</v>
      </c>
      <c r="F146" t="s">
        <v>8220</v>
      </c>
      <c r="G146" t="s">
        <v>8223</v>
      </c>
      <c r="H146" t="s">
        <v>8245</v>
      </c>
      <c r="I146">
        <v>1469213732</v>
      </c>
      <c r="J146">
        <v>1466621732</v>
      </c>
      <c r="K146" t="b">
        <v>0</v>
      </c>
      <c r="L146">
        <v>6</v>
      </c>
      <c r="M146" t="b">
        <v>0</v>
      </c>
      <c r="N146" t="s">
        <v>8269</v>
      </c>
      <c r="O146">
        <v>1</v>
      </c>
      <c r="P146">
        <v>217.5</v>
      </c>
      <c r="Q146" t="s">
        <v>8315</v>
      </c>
      <c r="R146" t="s">
        <v>8316</v>
      </c>
      <c r="S146" s="14">
        <v>42543.788564814815</v>
      </c>
      <c r="T146" s="14">
        <v>42573.788564814815</v>
      </c>
    </row>
    <row r="147" spans="1:20" ht="90" x14ac:dyDescent="0.25">
      <c r="A147">
        <v>4034</v>
      </c>
      <c r="B147" s="3" t="s">
        <v>4030</v>
      </c>
      <c r="C147" s="3" t="s">
        <v>8139</v>
      </c>
      <c r="D147" s="6">
        <v>13500</v>
      </c>
      <c r="E147" s="8">
        <v>200</v>
      </c>
      <c r="F147" t="s">
        <v>8220</v>
      </c>
      <c r="G147" t="s">
        <v>8223</v>
      </c>
      <c r="H147" t="s">
        <v>8245</v>
      </c>
      <c r="I147">
        <v>1428097450</v>
      </c>
      <c r="J147">
        <v>1425509050</v>
      </c>
      <c r="K147" t="b">
        <v>0</v>
      </c>
      <c r="L147">
        <v>2</v>
      </c>
      <c r="M147" t="b">
        <v>0</v>
      </c>
      <c r="N147" t="s">
        <v>8269</v>
      </c>
      <c r="O147">
        <v>1</v>
      </c>
      <c r="P147">
        <v>100</v>
      </c>
      <c r="Q147" t="s">
        <v>8315</v>
      </c>
      <c r="R147" t="s">
        <v>8316</v>
      </c>
      <c r="S147" s="14">
        <v>42067.947337962964</v>
      </c>
      <c r="T147" s="14">
        <v>42097.905671296292</v>
      </c>
    </row>
    <row r="148" spans="1:20" ht="90" x14ac:dyDescent="0.25">
      <c r="A148">
        <v>2869</v>
      </c>
      <c r="B148" s="3" t="s">
        <v>2869</v>
      </c>
      <c r="C148" s="3" t="s">
        <v>6979</v>
      </c>
      <c r="D148" s="6">
        <v>20000</v>
      </c>
      <c r="E148" s="8">
        <v>177</v>
      </c>
      <c r="F148" t="s">
        <v>8220</v>
      </c>
      <c r="G148" t="s">
        <v>8223</v>
      </c>
      <c r="H148" t="s">
        <v>8245</v>
      </c>
      <c r="I148">
        <v>1468937681</v>
      </c>
      <c r="J148">
        <v>1466345681</v>
      </c>
      <c r="K148" t="b">
        <v>0</v>
      </c>
      <c r="L148">
        <v>5</v>
      </c>
      <c r="M148" t="b">
        <v>0</v>
      </c>
      <c r="N148" t="s">
        <v>8269</v>
      </c>
      <c r="O148">
        <v>1</v>
      </c>
      <c r="P148">
        <v>35.4</v>
      </c>
      <c r="Q148" t="s">
        <v>8315</v>
      </c>
      <c r="R148" t="s">
        <v>8316</v>
      </c>
      <c r="S148" s="14">
        <v>42540.593530092592</v>
      </c>
      <c r="T148" s="14">
        <v>42570.593530092592</v>
      </c>
    </row>
    <row r="149" spans="1:20" ht="90" x14ac:dyDescent="0.25">
      <c r="A149">
        <v>3971</v>
      </c>
      <c r="B149" s="3" t="s">
        <v>3968</v>
      </c>
      <c r="C149" s="3" t="s">
        <v>8078</v>
      </c>
      <c r="D149" s="6">
        <v>14000</v>
      </c>
      <c r="E149" s="8">
        <v>136</v>
      </c>
      <c r="F149" t="s">
        <v>8220</v>
      </c>
      <c r="G149" t="s">
        <v>8223</v>
      </c>
      <c r="H149" t="s">
        <v>8245</v>
      </c>
      <c r="I149">
        <v>1405947126</v>
      </c>
      <c r="J149">
        <v>1403355126</v>
      </c>
      <c r="K149" t="b">
        <v>0</v>
      </c>
      <c r="L149">
        <v>6</v>
      </c>
      <c r="M149" t="b">
        <v>0</v>
      </c>
      <c r="N149" t="s">
        <v>8269</v>
      </c>
      <c r="O149">
        <v>1</v>
      </c>
      <c r="P149">
        <v>22.67</v>
      </c>
      <c r="Q149" t="s">
        <v>8315</v>
      </c>
      <c r="R149" t="s">
        <v>8316</v>
      </c>
      <c r="S149" s="14">
        <v>41811.536180555559</v>
      </c>
      <c r="T149" s="14">
        <v>41841.536180555559</v>
      </c>
    </row>
    <row r="150" spans="1:20" ht="75" x14ac:dyDescent="0.25">
      <c r="A150">
        <v>3899</v>
      </c>
      <c r="B150" s="3" t="s">
        <v>3896</v>
      </c>
      <c r="C150" s="3" t="s">
        <v>8007</v>
      </c>
      <c r="D150" s="6">
        <v>10000</v>
      </c>
      <c r="E150" s="8">
        <v>125</v>
      </c>
      <c r="F150" t="s">
        <v>8220</v>
      </c>
      <c r="G150" t="s">
        <v>8223</v>
      </c>
      <c r="H150" t="s">
        <v>8245</v>
      </c>
      <c r="I150">
        <v>1407868561</v>
      </c>
      <c r="J150">
        <v>1406140561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62.5</v>
      </c>
      <c r="Q150" t="s">
        <v>8315</v>
      </c>
      <c r="R150" t="s">
        <v>8316</v>
      </c>
      <c r="S150" s="14">
        <v>41843.775011574071</v>
      </c>
      <c r="T150" s="14">
        <v>41863.775011574071</v>
      </c>
    </row>
    <row r="151" spans="1:20" ht="75" x14ac:dyDescent="0.25">
      <c r="A151">
        <v>4021</v>
      </c>
      <c r="B151" s="3" t="s">
        <v>4017</v>
      </c>
      <c r="C151" s="3" t="s">
        <v>8126</v>
      </c>
      <c r="D151" s="6">
        <v>15000</v>
      </c>
      <c r="E151" s="8">
        <v>125</v>
      </c>
      <c r="F151" t="s">
        <v>8220</v>
      </c>
      <c r="G151" t="s">
        <v>8223</v>
      </c>
      <c r="H151" t="s">
        <v>8245</v>
      </c>
      <c r="I151">
        <v>1414360358</v>
      </c>
      <c r="J151">
        <v>1409176358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62.5</v>
      </c>
      <c r="Q151" t="s">
        <v>8315</v>
      </c>
      <c r="R151" t="s">
        <v>8316</v>
      </c>
      <c r="S151" s="14">
        <v>41878.911550925928</v>
      </c>
      <c r="T151" s="14">
        <v>41938.911550925928</v>
      </c>
    </row>
    <row r="152" spans="1:20" ht="75" x14ac:dyDescent="0.25">
      <c r="A152">
        <v>3889</v>
      </c>
      <c r="B152" s="3" t="s">
        <v>3886</v>
      </c>
      <c r="C152" s="3" t="s">
        <v>7997</v>
      </c>
      <c r="D152" s="6">
        <v>8000</v>
      </c>
      <c r="E152" s="8">
        <v>118</v>
      </c>
      <c r="F152" t="s">
        <v>8220</v>
      </c>
      <c r="G152" t="s">
        <v>8223</v>
      </c>
      <c r="H152" t="s">
        <v>8245</v>
      </c>
      <c r="I152">
        <v>1420413960</v>
      </c>
      <c r="J152">
        <v>1417651630</v>
      </c>
      <c r="K152" t="b">
        <v>0</v>
      </c>
      <c r="L152">
        <v>9</v>
      </c>
      <c r="M152" t="b">
        <v>0</v>
      </c>
      <c r="N152" t="s">
        <v>8269</v>
      </c>
      <c r="O152">
        <v>1</v>
      </c>
      <c r="P152">
        <v>13.11</v>
      </c>
      <c r="Q152" t="s">
        <v>8315</v>
      </c>
      <c r="R152" t="s">
        <v>8316</v>
      </c>
      <c r="S152" s="14">
        <v>41977.004976851851</v>
      </c>
      <c r="T152" s="14">
        <v>42008.976388888885</v>
      </c>
    </row>
    <row r="153" spans="1:20" ht="90" x14ac:dyDescent="0.25">
      <c r="A153">
        <v>4017</v>
      </c>
      <c r="B153" s="3" t="s">
        <v>4013</v>
      </c>
      <c r="C153" s="3" t="s">
        <v>8122</v>
      </c>
      <c r="D153" s="6">
        <v>10000</v>
      </c>
      <c r="E153" s="8">
        <v>105</v>
      </c>
      <c r="F153" t="s">
        <v>8220</v>
      </c>
      <c r="G153" t="s">
        <v>8223</v>
      </c>
      <c r="H153" t="s">
        <v>8245</v>
      </c>
      <c r="I153">
        <v>1409846874</v>
      </c>
      <c r="J153">
        <v>1407254874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52.5</v>
      </c>
      <c r="Q153" t="s">
        <v>8315</v>
      </c>
      <c r="R153" t="s">
        <v>8316</v>
      </c>
      <c r="S153" s="14">
        <v>41856.672152777777</v>
      </c>
      <c r="T153" s="14">
        <v>41886.672152777777</v>
      </c>
    </row>
    <row r="154" spans="1:20" ht="90" x14ac:dyDescent="0.25">
      <c r="A154">
        <v>3864</v>
      </c>
      <c r="B154" s="3" t="s">
        <v>3861</v>
      </c>
      <c r="C154" s="3" t="s">
        <v>7973</v>
      </c>
      <c r="D154" s="6">
        <v>5000</v>
      </c>
      <c r="E154" s="8">
        <v>60</v>
      </c>
      <c r="F154" t="s">
        <v>8220</v>
      </c>
      <c r="G154" t="s">
        <v>8223</v>
      </c>
      <c r="H154" t="s">
        <v>8245</v>
      </c>
      <c r="I154">
        <v>1447799054</v>
      </c>
      <c r="J154">
        <v>1445203454</v>
      </c>
      <c r="K154" t="b">
        <v>0</v>
      </c>
      <c r="L154">
        <v>3</v>
      </c>
      <c r="M154" t="b">
        <v>0</v>
      </c>
      <c r="N154" t="s">
        <v>8269</v>
      </c>
      <c r="O154">
        <v>1</v>
      </c>
      <c r="P154">
        <v>20</v>
      </c>
      <c r="Q154" t="s">
        <v>8315</v>
      </c>
      <c r="R154" t="s">
        <v>8316</v>
      </c>
      <c r="S154" s="14">
        <v>42295.891828703709</v>
      </c>
      <c r="T154" s="14">
        <v>42325.933495370366</v>
      </c>
    </row>
    <row r="155" spans="1:20" ht="90" x14ac:dyDescent="0.25">
      <c r="A155">
        <v>3941</v>
      </c>
      <c r="B155" s="3" t="s">
        <v>3938</v>
      </c>
      <c r="C155" s="3" t="s">
        <v>8049</v>
      </c>
      <c r="D155" s="6">
        <v>5500</v>
      </c>
      <c r="E155" s="8">
        <v>50</v>
      </c>
      <c r="F155" t="s">
        <v>8220</v>
      </c>
      <c r="G155" t="s">
        <v>8223</v>
      </c>
      <c r="H155" t="s">
        <v>8245</v>
      </c>
      <c r="I155">
        <v>1416877200</v>
      </c>
      <c r="J155">
        <v>1414505137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25</v>
      </c>
      <c r="Q155" t="s">
        <v>8315</v>
      </c>
      <c r="R155" t="s">
        <v>8316</v>
      </c>
      <c r="S155" s="14">
        <v>41940.587233796294</v>
      </c>
      <c r="T155" s="14">
        <v>41968.041666666672</v>
      </c>
    </row>
    <row r="156" spans="1:20" ht="90" x14ac:dyDescent="0.25">
      <c r="A156">
        <v>4099</v>
      </c>
      <c r="B156" s="3" t="s">
        <v>4095</v>
      </c>
      <c r="C156" s="3" t="s">
        <v>8202</v>
      </c>
      <c r="D156" s="6">
        <v>4500</v>
      </c>
      <c r="E156" s="8">
        <v>50</v>
      </c>
      <c r="F156" t="s">
        <v>8220</v>
      </c>
      <c r="G156" t="s">
        <v>8223</v>
      </c>
      <c r="H156" t="s">
        <v>8245</v>
      </c>
      <c r="I156">
        <v>1472847873</v>
      </c>
      <c r="J156">
        <v>1468959873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50</v>
      </c>
      <c r="Q156" t="s">
        <v>8315</v>
      </c>
      <c r="R156" t="s">
        <v>8316</v>
      </c>
      <c r="S156" s="14">
        <v>42570.850381944445</v>
      </c>
      <c r="T156" s="14">
        <v>42615.850381944445</v>
      </c>
    </row>
    <row r="157" spans="1:20" ht="75" x14ac:dyDescent="0.25">
      <c r="A157">
        <v>2866</v>
      </c>
      <c r="B157" s="3" t="s">
        <v>2866</v>
      </c>
      <c r="C157" s="3" t="s">
        <v>6976</v>
      </c>
      <c r="D157" s="6">
        <v>5000</v>
      </c>
      <c r="E157" s="8">
        <v>45</v>
      </c>
      <c r="F157" t="s">
        <v>8220</v>
      </c>
      <c r="G157" t="s">
        <v>8223</v>
      </c>
      <c r="H157" t="s">
        <v>8245</v>
      </c>
      <c r="I157">
        <v>1476482400</v>
      </c>
      <c r="J157">
        <v>1473893721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22.5</v>
      </c>
      <c r="Q157" t="s">
        <v>8315</v>
      </c>
      <c r="R157" t="s">
        <v>8316</v>
      </c>
      <c r="S157" s="14">
        <v>42627.955104166671</v>
      </c>
      <c r="T157" s="14">
        <v>42657.916666666672</v>
      </c>
    </row>
    <row r="158" spans="1:20" ht="75" x14ac:dyDescent="0.25">
      <c r="A158">
        <v>3966</v>
      </c>
      <c r="B158" s="3" t="s">
        <v>3963</v>
      </c>
      <c r="C158" s="3" t="s">
        <v>8073</v>
      </c>
      <c r="D158" s="6">
        <v>7500</v>
      </c>
      <c r="E158" s="8">
        <v>45</v>
      </c>
      <c r="F158" t="s">
        <v>8220</v>
      </c>
      <c r="G158" t="s">
        <v>8223</v>
      </c>
      <c r="H158" t="s">
        <v>8245</v>
      </c>
      <c r="I158">
        <v>1406170740</v>
      </c>
      <c r="J158">
        <v>1402506278</v>
      </c>
      <c r="K158" t="b">
        <v>0</v>
      </c>
      <c r="L158">
        <v>2</v>
      </c>
      <c r="M158" t="b">
        <v>0</v>
      </c>
      <c r="N158" t="s">
        <v>8269</v>
      </c>
      <c r="O158">
        <v>1</v>
      </c>
      <c r="P158">
        <v>22.5</v>
      </c>
      <c r="Q158" t="s">
        <v>8315</v>
      </c>
      <c r="R158" t="s">
        <v>8316</v>
      </c>
      <c r="S158" s="14">
        <v>41801.711550925924</v>
      </c>
      <c r="T158" s="14">
        <v>41844.124305555553</v>
      </c>
    </row>
    <row r="159" spans="1:20" ht="75" x14ac:dyDescent="0.25">
      <c r="A159">
        <v>4005</v>
      </c>
      <c r="B159" s="3" t="s">
        <v>4001</v>
      </c>
      <c r="C159" s="3" t="s">
        <v>8110</v>
      </c>
      <c r="D159" s="6">
        <v>3000</v>
      </c>
      <c r="E159" s="8">
        <v>40</v>
      </c>
      <c r="F159" t="s">
        <v>8220</v>
      </c>
      <c r="G159" t="s">
        <v>8223</v>
      </c>
      <c r="H159" t="s">
        <v>8245</v>
      </c>
      <c r="I159">
        <v>1413832985</v>
      </c>
      <c r="J159">
        <v>1408648985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20</v>
      </c>
      <c r="Q159" t="s">
        <v>8315</v>
      </c>
      <c r="R159" t="s">
        <v>8316</v>
      </c>
      <c r="S159" s="14">
        <v>41872.807696759257</v>
      </c>
      <c r="T159" s="14">
        <v>41932.807696759257</v>
      </c>
    </row>
    <row r="160" spans="1:20" ht="75" x14ac:dyDescent="0.25">
      <c r="A160">
        <v>2903</v>
      </c>
      <c r="B160" s="3" t="s">
        <v>2903</v>
      </c>
      <c r="C160" s="3" t="s">
        <v>7013</v>
      </c>
      <c r="D160" s="6">
        <v>5000</v>
      </c>
      <c r="E160" s="8">
        <v>39</v>
      </c>
      <c r="F160" t="s">
        <v>8220</v>
      </c>
      <c r="G160" t="s">
        <v>8223</v>
      </c>
      <c r="H160" t="s">
        <v>8245</v>
      </c>
      <c r="I160">
        <v>1441771218</v>
      </c>
      <c r="J160">
        <v>1436587218</v>
      </c>
      <c r="K160" t="b">
        <v>0</v>
      </c>
      <c r="L160">
        <v>4</v>
      </c>
      <c r="M160" t="b">
        <v>0</v>
      </c>
      <c r="N160" t="s">
        <v>8269</v>
      </c>
      <c r="O160">
        <v>1</v>
      </c>
      <c r="P160">
        <v>9.75</v>
      </c>
      <c r="Q160" t="s">
        <v>8315</v>
      </c>
      <c r="R160" t="s">
        <v>8316</v>
      </c>
      <c r="S160" s="14">
        <v>42196.166874999995</v>
      </c>
      <c r="T160" s="14">
        <v>42256.166874999995</v>
      </c>
    </row>
    <row r="161" spans="1:20" ht="90" x14ac:dyDescent="0.25">
      <c r="A161">
        <v>4073</v>
      </c>
      <c r="B161" s="3" t="s">
        <v>4069</v>
      </c>
      <c r="C161" s="3" t="s">
        <v>8176</v>
      </c>
      <c r="D161" s="6">
        <v>3500</v>
      </c>
      <c r="E161" s="8">
        <v>37</v>
      </c>
      <c r="F161" t="s">
        <v>8220</v>
      </c>
      <c r="G161" t="s">
        <v>8223</v>
      </c>
      <c r="H161" t="s">
        <v>8245</v>
      </c>
      <c r="I161">
        <v>1431144000</v>
      </c>
      <c r="J161">
        <v>1426407426</v>
      </c>
      <c r="K161" t="b">
        <v>0</v>
      </c>
      <c r="L161">
        <v>2</v>
      </c>
      <c r="M161" t="b">
        <v>0</v>
      </c>
      <c r="N161" t="s">
        <v>8269</v>
      </c>
      <c r="O161">
        <v>1</v>
      </c>
      <c r="P161">
        <v>18.5</v>
      </c>
      <c r="Q161" t="s">
        <v>8315</v>
      </c>
      <c r="R161" t="s">
        <v>8316</v>
      </c>
      <c r="S161" s="14">
        <v>42078.34520833334</v>
      </c>
      <c r="T161" s="14">
        <v>42133.166666666672</v>
      </c>
    </row>
    <row r="162" spans="1:20" ht="60" x14ac:dyDescent="0.25">
      <c r="A162">
        <v>4068</v>
      </c>
      <c r="B162" s="3" t="s">
        <v>4064</v>
      </c>
      <c r="C162" s="3" t="s">
        <v>8171</v>
      </c>
      <c r="D162" s="6">
        <v>3495</v>
      </c>
      <c r="E162" s="8">
        <v>34.950000000000003</v>
      </c>
      <c r="F162" t="s">
        <v>8220</v>
      </c>
      <c r="G162" t="s">
        <v>8223</v>
      </c>
      <c r="H162" t="s">
        <v>8245</v>
      </c>
      <c r="I162">
        <v>1484348700</v>
      </c>
      <c r="J162">
        <v>1481756855</v>
      </c>
      <c r="K162" t="b">
        <v>0</v>
      </c>
      <c r="L162">
        <v>1</v>
      </c>
      <c r="M162" t="b">
        <v>0</v>
      </c>
      <c r="N162" t="s">
        <v>8269</v>
      </c>
      <c r="O162">
        <v>1</v>
      </c>
      <c r="P162">
        <v>34.950000000000003</v>
      </c>
      <c r="Q162" t="s">
        <v>8315</v>
      </c>
      <c r="R162" t="s">
        <v>8316</v>
      </c>
      <c r="S162" s="14">
        <v>42718.963599537034</v>
      </c>
      <c r="T162" s="14">
        <v>42748.961805555555</v>
      </c>
    </row>
    <row r="163" spans="1:20" ht="90" x14ac:dyDescent="0.25">
      <c r="A163">
        <v>4019</v>
      </c>
      <c r="B163" s="3" t="s">
        <v>4015</v>
      </c>
      <c r="C163" s="3" t="s">
        <v>8124</v>
      </c>
      <c r="D163" s="6">
        <v>3500</v>
      </c>
      <c r="E163" s="8">
        <v>29</v>
      </c>
      <c r="F163" t="s">
        <v>8220</v>
      </c>
      <c r="G163" t="s">
        <v>8223</v>
      </c>
      <c r="H163" t="s">
        <v>8245</v>
      </c>
      <c r="I163">
        <v>1460737680</v>
      </c>
      <c r="J163">
        <v>1455725596</v>
      </c>
      <c r="K163" t="b">
        <v>0</v>
      </c>
      <c r="L163">
        <v>4</v>
      </c>
      <c r="M163" t="b">
        <v>0</v>
      </c>
      <c r="N163" t="s">
        <v>8269</v>
      </c>
      <c r="O163">
        <v>1</v>
      </c>
      <c r="P163">
        <v>7.25</v>
      </c>
      <c r="Q163" t="s">
        <v>8315</v>
      </c>
      <c r="R163" t="s">
        <v>8316</v>
      </c>
      <c r="S163" s="14">
        <v>42417.675879629634</v>
      </c>
      <c r="T163" s="14">
        <v>42475.686111111107</v>
      </c>
    </row>
    <row r="164" spans="1:20" ht="60" x14ac:dyDescent="0.25">
      <c r="A164">
        <v>4065</v>
      </c>
      <c r="B164" s="3" t="s">
        <v>4061</v>
      </c>
      <c r="C164" s="3" t="s">
        <v>8169</v>
      </c>
      <c r="D164" s="6">
        <v>4000</v>
      </c>
      <c r="E164" s="8">
        <v>27</v>
      </c>
      <c r="F164" t="s">
        <v>8220</v>
      </c>
      <c r="G164" t="s">
        <v>8223</v>
      </c>
      <c r="H164" t="s">
        <v>8245</v>
      </c>
      <c r="I164">
        <v>1407883811</v>
      </c>
      <c r="J164">
        <v>1405291811</v>
      </c>
      <c r="K164" t="b">
        <v>0</v>
      </c>
      <c r="L164">
        <v>4</v>
      </c>
      <c r="M164" t="b">
        <v>0</v>
      </c>
      <c r="N164" t="s">
        <v>8269</v>
      </c>
      <c r="O164">
        <v>1</v>
      </c>
      <c r="P164">
        <v>6.75</v>
      </c>
      <c r="Q164" t="s">
        <v>8315</v>
      </c>
      <c r="R164" t="s">
        <v>8316</v>
      </c>
      <c r="S164" s="14">
        <v>41833.951516203706</v>
      </c>
      <c r="T164" s="14">
        <v>41863.951516203706</v>
      </c>
    </row>
    <row r="165" spans="1:20" ht="90" x14ac:dyDescent="0.25">
      <c r="A165">
        <v>4013</v>
      </c>
      <c r="B165" s="3" t="s">
        <v>4009</v>
      </c>
      <c r="C165" s="3" t="s">
        <v>8118</v>
      </c>
      <c r="D165" s="6">
        <v>2000</v>
      </c>
      <c r="E165" s="8">
        <v>26</v>
      </c>
      <c r="F165" t="s">
        <v>8220</v>
      </c>
      <c r="G165" t="s">
        <v>8223</v>
      </c>
      <c r="H165" t="s">
        <v>8245</v>
      </c>
      <c r="I165">
        <v>1424070823</v>
      </c>
      <c r="J165">
        <v>1421478823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13</v>
      </c>
      <c r="Q165" t="s">
        <v>8315</v>
      </c>
      <c r="R165" t="s">
        <v>8316</v>
      </c>
      <c r="S165" s="14">
        <v>42021.301192129627</v>
      </c>
      <c r="T165" s="14">
        <v>42051.301192129627</v>
      </c>
    </row>
    <row r="166" spans="1:20" ht="45" x14ac:dyDescent="0.25">
      <c r="A166">
        <v>2893</v>
      </c>
      <c r="B166" s="3" t="s">
        <v>2893</v>
      </c>
      <c r="C166" s="3" t="s">
        <v>7003</v>
      </c>
      <c r="D166" s="6">
        <v>5000</v>
      </c>
      <c r="E166" s="8">
        <v>25</v>
      </c>
      <c r="F166" t="s">
        <v>8220</v>
      </c>
      <c r="G166" t="s">
        <v>8223</v>
      </c>
      <c r="H166" t="s">
        <v>8245</v>
      </c>
      <c r="I166">
        <v>1420768800</v>
      </c>
      <c r="J166">
        <v>1415644395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12.5</v>
      </c>
      <c r="Q166" t="s">
        <v>8315</v>
      </c>
      <c r="R166" t="s">
        <v>8316</v>
      </c>
      <c r="S166" s="14">
        <v>41953.773090277777</v>
      </c>
      <c r="T166" s="14">
        <v>42013.083333333328</v>
      </c>
    </row>
    <row r="167" spans="1:20" ht="75" x14ac:dyDescent="0.25">
      <c r="A167">
        <v>3901</v>
      </c>
      <c r="B167" s="3" t="s">
        <v>3898</v>
      </c>
      <c r="C167" s="3" t="s">
        <v>8009</v>
      </c>
      <c r="D167" s="6">
        <v>3000</v>
      </c>
      <c r="E167" s="8">
        <v>25</v>
      </c>
      <c r="F167" t="s">
        <v>8220</v>
      </c>
      <c r="G167" t="s">
        <v>8223</v>
      </c>
      <c r="H167" t="s">
        <v>8245</v>
      </c>
      <c r="I167">
        <v>1450554599</v>
      </c>
      <c r="J167">
        <v>1447098599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25</v>
      </c>
      <c r="Q167" t="s">
        <v>8315</v>
      </c>
      <c r="R167" t="s">
        <v>8316</v>
      </c>
      <c r="S167" s="14">
        <v>42317.826377314821</v>
      </c>
      <c r="T167" s="14">
        <v>42357.826377314821</v>
      </c>
    </row>
    <row r="168" spans="1:20" ht="90" x14ac:dyDescent="0.25">
      <c r="A168">
        <v>3950</v>
      </c>
      <c r="B168" s="3" t="s">
        <v>3947</v>
      </c>
      <c r="C168" s="3" t="s">
        <v>8058</v>
      </c>
      <c r="D168" s="6">
        <v>4000</v>
      </c>
      <c r="E168" s="8">
        <v>25</v>
      </c>
      <c r="F168" t="s">
        <v>8220</v>
      </c>
      <c r="G168" t="s">
        <v>8223</v>
      </c>
      <c r="H168" t="s">
        <v>8245</v>
      </c>
      <c r="I168">
        <v>1460140500</v>
      </c>
      <c r="J168">
        <v>1457628680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8315</v>
      </c>
      <c r="R168" t="s">
        <v>8316</v>
      </c>
      <c r="S168" s="14">
        <v>42439.702314814815</v>
      </c>
      <c r="T168" s="14">
        <v>42468.774305555555</v>
      </c>
    </row>
    <row r="169" spans="1:20" ht="90" x14ac:dyDescent="0.25">
      <c r="A169">
        <v>2890</v>
      </c>
      <c r="B169" s="3" t="s">
        <v>2890</v>
      </c>
      <c r="C169" s="3" t="s">
        <v>7000</v>
      </c>
      <c r="D169" s="6">
        <v>2000</v>
      </c>
      <c r="E169" s="8">
        <v>21</v>
      </c>
      <c r="F169" t="s">
        <v>8220</v>
      </c>
      <c r="G169" t="s">
        <v>8223</v>
      </c>
      <c r="H169" t="s">
        <v>8245</v>
      </c>
      <c r="I169">
        <v>1407553200</v>
      </c>
      <c r="J169">
        <v>1405100992</v>
      </c>
      <c r="K169" t="b">
        <v>0</v>
      </c>
      <c r="L169">
        <v>3</v>
      </c>
      <c r="M169" t="b">
        <v>0</v>
      </c>
      <c r="N169" t="s">
        <v>8269</v>
      </c>
      <c r="O169">
        <v>1</v>
      </c>
      <c r="P169">
        <v>7</v>
      </c>
      <c r="Q169" t="s">
        <v>8315</v>
      </c>
      <c r="R169" t="s">
        <v>8316</v>
      </c>
      <c r="S169" s="14">
        <v>41831.742962962962</v>
      </c>
      <c r="T169" s="14">
        <v>41860.125</v>
      </c>
    </row>
    <row r="170" spans="1:20" ht="75" x14ac:dyDescent="0.25">
      <c r="A170">
        <v>3866</v>
      </c>
      <c r="B170" s="3" t="s">
        <v>3863</v>
      </c>
      <c r="C170" s="3" t="s">
        <v>7975</v>
      </c>
      <c r="D170" s="6">
        <v>2000</v>
      </c>
      <c r="E170" s="8">
        <v>11</v>
      </c>
      <c r="F170" t="s">
        <v>8220</v>
      </c>
      <c r="G170" t="s">
        <v>8223</v>
      </c>
      <c r="H170" t="s">
        <v>8245</v>
      </c>
      <c r="I170">
        <v>1458703740</v>
      </c>
      <c r="J170">
        <v>1454453021</v>
      </c>
      <c r="K170" t="b">
        <v>0</v>
      </c>
      <c r="L170">
        <v>2</v>
      </c>
      <c r="M170" t="b">
        <v>0</v>
      </c>
      <c r="N170" t="s">
        <v>8269</v>
      </c>
      <c r="O170">
        <v>1</v>
      </c>
      <c r="P170">
        <v>5.5</v>
      </c>
      <c r="Q170" t="s">
        <v>8315</v>
      </c>
      <c r="R170" t="s">
        <v>8316</v>
      </c>
      <c r="S170" s="14">
        <v>42402.947002314817</v>
      </c>
      <c r="T170" s="14">
        <v>42452.145138888889</v>
      </c>
    </row>
    <row r="171" spans="1:20" ht="90" x14ac:dyDescent="0.25">
      <c r="A171">
        <v>4024</v>
      </c>
      <c r="B171" s="3" t="s">
        <v>4020</v>
      </c>
      <c r="C171" s="3" t="s">
        <v>8129</v>
      </c>
      <c r="D171" s="6">
        <v>800</v>
      </c>
      <c r="E171" s="8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8269</v>
      </c>
      <c r="O171">
        <v>1</v>
      </c>
      <c r="P171">
        <v>10</v>
      </c>
      <c r="Q171" t="s">
        <v>8315</v>
      </c>
      <c r="R171" t="s">
        <v>8316</v>
      </c>
      <c r="S171" s="14">
        <v>42217.670104166667</v>
      </c>
      <c r="T171" s="14">
        <v>42247.670104166667</v>
      </c>
    </row>
    <row r="172" spans="1:20" ht="75" x14ac:dyDescent="0.25">
      <c r="A172">
        <v>2901</v>
      </c>
      <c r="B172" s="3" t="s">
        <v>2901</v>
      </c>
      <c r="C172" s="3" t="s">
        <v>7011</v>
      </c>
      <c r="D172" s="6">
        <v>750</v>
      </c>
      <c r="E172" s="8">
        <v>6</v>
      </c>
      <c r="F172" t="s">
        <v>8220</v>
      </c>
      <c r="G172" t="s">
        <v>8223</v>
      </c>
      <c r="H172" t="s">
        <v>8245</v>
      </c>
      <c r="I172">
        <v>1423345339</v>
      </c>
      <c r="J172">
        <v>1418161339</v>
      </c>
      <c r="K172" t="b">
        <v>0</v>
      </c>
      <c r="L172">
        <v>2</v>
      </c>
      <c r="M172" t="b">
        <v>0</v>
      </c>
      <c r="N172" t="s">
        <v>8269</v>
      </c>
      <c r="O172">
        <v>1</v>
      </c>
      <c r="P172">
        <v>3</v>
      </c>
      <c r="Q172" t="s">
        <v>8315</v>
      </c>
      <c r="R172" t="s">
        <v>8316</v>
      </c>
      <c r="S172" s="14">
        <v>41982.904386574075</v>
      </c>
      <c r="T172" s="14">
        <v>42042.904386574075</v>
      </c>
    </row>
    <row r="173" spans="1:20" ht="60" x14ac:dyDescent="0.25">
      <c r="A173">
        <v>2884</v>
      </c>
      <c r="B173" s="3" t="s">
        <v>2884</v>
      </c>
      <c r="C173" s="3" t="s">
        <v>6994</v>
      </c>
      <c r="D173" s="6">
        <v>45000</v>
      </c>
      <c r="E173" s="8">
        <v>185</v>
      </c>
      <c r="F173" t="s">
        <v>8220</v>
      </c>
      <c r="G173" t="s">
        <v>8223</v>
      </c>
      <c r="H173" t="s">
        <v>8245</v>
      </c>
      <c r="I173">
        <v>1417800435</v>
      </c>
      <c r="J173">
        <v>1415208435</v>
      </c>
      <c r="K173" t="b">
        <v>0</v>
      </c>
      <c r="L173">
        <v>4</v>
      </c>
      <c r="M173" t="b">
        <v>0</v>
      </c>
      <c r="N173" t="s">
        <v>8269</v>
      </c>
      <c r="O173">
        <v>0</v>
      </c>
      <c r="P173">
        <v>46.25</v>
      </c>
      <c r="Q173" t="s">
        <v>8315</v>
      </c>
      <c r="R173" t="s">
        <v>8316</v>
      </c>
      <c r="S173" s="14">
        <v>41948.727256944447</v>
      </c>
      <c r="T173" s="14">
        <v>41978.727256944447</v>
      </c>
    </row>
    <row r="174" spans="1:20" ht="75" x14ac:dyDescent="0.25">
      <c r="A174">
        <v>3909</v>
      </c>
      <c r="B174" s="3" t="s">
        <v>3906</v>
      </c>
      <c r="C174" s="3" t="s">
        <v>8017</v>
      </c>
      <c r="D174" s="6">
        <v>60000</v>
      </c>
      <c r="E174" s="8">
        <v>135</v>
      </c>
      <c r="F174" t="s">
        <v>8220</v>
      </c>
      <c r="G174" t="s">
        <v>8223</v>
      </c>
      <c r="H174" t="s">
        <v>8245</v>
      </c>
      <c r="I174">
        <v>1410424642</v>
      </c>
      <c r="J174">
        <v>1407832642</v>
      </c>
      <c r="K174" t="b">
        <v>0</v>
      </c>
      <c r="L174">
        <v>4</v>
      </c>
      <c r="M174" t="b">
        <v>0</v>
      </c>
      <c r="N174" t="s">
        <v>8269</v>
      </c>
      <c r="O174">
        <v>0</v>
      </c>
      <c r="P174">
        <v>33.75</v>
      </c>
      <c r="Q174" t="s">
        <v>8315</v>
      </c>
      <c r="R174" t="s">
        <v>8316</v>
      </c>
      <c r="S174" s="14">
        <v>41863.359282407408</v>
      </c>
      <c r="T174" s="14">
        <v>41893.359282407408</v>
      </c>
    </row>
    <row r="175" spans="1:20" ht="105" x14ac:dyDescent="0.25">
      <c r="A175">
        <v>2848</v>
      </c>
      <c r="B175" s="3" t="s">
        <v>2848</v>
      </c>
      <c r="C175" s="3" t="s">
        <v>6958</v>
      </c>
      <c r="D175" s="6">
        <v>35000</v>
      </c>
      <c r="E175" s="8">
        <v>70</v>
      </c>
      <c r="F175" t="s">
        <v>8220</v>
      </c>
      <c r="G175" t="s">
        <v>8223</v>
      </c>
      <c r="H175" t="s">
        <v>8245</v>
      </c>
      <c r="I175">
        <v>1432913659</v>
      </c>
      <c r="J175">
        <v>1430321659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23.33</v>
      </c>
      <c r="Q175" t="s">
        <v>8315</v>
      </c>
      <c r="R175" t="s">
        <v>8316</v>
      </c>
      <c r="S175" s="14">
        <v>42123.648831018523</v>
      </c>
      <c r="T175" s="14">
        <v>42153.648831018523</v>
      </c>
    </row>
    <row r="176" spans="1:20" ht="75" x14ac:dyDescent="0.25">
      <c r="A176">
        <v>2862</v>
      </c>
      <c r="B176" s="3" t="s">
        <v>2862</v>
      </c>
      <c r="C176" s="3" t="s">
        <v>6972</v>
      </c>
      <c r="D176" s="6">
        <v>12700</v>
      </c>
      <c r="E176" s="8">
        <v>55</v>
      </c>
      <c r="F176" t="s">
        <v>8220</v>
      </c>
      <c r="G176" t="s">
        <v>8223</v>
      </c>
      <c r="H176" t="s">
        <v>8245</v>
      </c>
      <c r="I176">
        <v>1403636229</v>
      </c>
      <c r="J176">
        <v>1401044229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18.329999999999998</v>
      </c>
      <c r="Q176" t="s">
        <v>8315</v>
      </c>
      <c r="R176" t="s">
        <v>8316</v>
      </c>
      <c r="S176" s="14">
        <v>41784.789687500001</v>
      </c>
      <c r="T176" s="14">
        <v>41814.789687500001</v>
      </c>
    </row>
    <row r="177" spans="1:20" ht="60" x14ac:dyDescent="0.25">
      <c r="A177">
        <v>2879</v>
      </c>
      <c r="B177" s="3" t="s">
        <v>2879</v>
      </c>
      <c r="C177" s="3" t="s">
        <v>6989</v>
      </c>
      <c r="D177" s="6">
        <v>11200</v>
      </c>
      <c r="E177" s="8">
        <v>29</v>
      </c>
      <c r="F177" t="s">
        <v>8220</v>
      </c>
      <c r="G177" t="s">
        <v>8223</v>
      </c>
      <c r="H177" t="s">
        <v>8245</v>
      </c>
      <c r="I177">
        <v>1453310661</v>
      </c>
      <c r="J177">
        <v>1450718661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29</v>
      </c>
      <c r="Q177" t="s">
        <v>8315</v>
      </c>
      <c r="R177" t="s">
        <v>8316</v>
      </c>
      <c r="S177" s="14">
        <v>42359.725243055553</v>
      </c>
      <c r="T177" s="14">
        <v>42389.725243055553</v>
      </c>
    </row>
    <row r="178" spans="1:20" ht="60" x14ac:dyDescent="0.25">
      <c r="A178">
        <v>3853</v>
      </c>
      <c r="B178" s="3" t="s">
        <v>3850</v>
      </c>
      <c r="C178" s="3" t="s">
        <v>7962</v>
      </c>
      <c r="D178" s="6">
        <v>100000</v>
      </c>
      <c r="E178" s="8">
        <v>26</v>
      </c>
      <c r="F178" t="s">
        <v>8220</v>
      </c>
      <c r="G178" t="s">
        <v>8223</v>
      </c>
      <c r="H178" t="s">
        <v>8245</v>
      </c>
      <c r="I178">
        <v>1409602178</v>
      </c>
      <c r="J178">
        <v>1406578178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13</v>
      </c>
      <c r="Q178" t="s">
        <v>8315</v>
      </c>
      <c r="R178" t="s">
        <v>8316</v>
      </c>
      <c r="S178" s="14">
        <v>41848.84002314815</v>
      </c>
      <c r="T178" s="14">
        <v>41883.84002314815</v>
      </c>
    </row>
    <row r="179" spans="1:20" ht="60" x14ac:dyDescent="0.25">
      <c r="A179">
        <v>2902</v>
      </c>
      <c r="B179" s="3" t="s">
        <v>2902</v>
      </c>
      <c r="C179" s="3" t="s">
        <v>7012</v>
      </c>
      <c r="D179" s="6">
        <v>150000</v>
      </c>
      <c r="E179" s="8">
        <v>25</v>
      </c>
      <c r="F179" t="s">
        <v>8220</v>
      </c>
      <c r="G179" t="s">
        <v>8223</v>
      </c>
      <c r="H179" t="s">
        <v>8245</v>
      </c>
      <c r="I179">
        <v>1440412396</v>
      </c>
      <c r="J179">
        <v>1437820396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25</v>
      </c>
      <c r="Q179" t="s">
        <v>8315</v>
      </c>
      <c r="R179" t="s">
        <v>8316</v>
      </c>
      <c r="S179" s="14">
        <v>42210.439768518518</v>
      </c>
      <c r="T179" s="14">
        <v>42240.439768518518</v>
      </c>
    </row>
    <row r="180" spans="1:20" ht="90" x14ac:dyDescent="0.25">
      <c r="A180">
        <v>3952</v>
      </c>
      <c r="B180" s="3" t="s">
        <v>3949</v>
      </c>
      <c r="C180" s="3" t="s">
        <v>8059</v>
      </c>
      <c r="D180" s="6">
        <v>26000</v>
      </c>
      <c r="E180" s="8">
        <v>25</v>
      </c>
      <c r="F180" t="s">
        <v>8220</v>
      </c>
      <c r="G180" t="s">
        <v>8223</v>
      </c>
      <c r="H180" t="s">
        <v>8245</v>
      </c>
      <c r="I180">
        <v>1445885890</v>
      </c>
      <c r="J180">
        <v>1440701890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25</v>
      </c>
      <c r="Q180" t="s">
        <v>8315</v>
      </c>
      <c r="R180" t="s">
        <v>8316</v>
      </c>
      <c r="S180" s="14">
        <v>42243.790393518517</v>
      </c>
      <c r="T180" s="14">
        <v>42303.790393518517</v>
      </c>
    </row>
    <row r="181" spans="1:20" ht="90" x14ac:dyDescent="0.25">
      <c r="A181">
        <v>4066</v>
      </c>
      <c r="B181" s="3" t="s">
        <v>4062</v>
      </c>
      <c r="C181" s="3" t="s">
        <v>8170</v>
      </c>
      <c r="D181" s="6">
        <v>15000</v>
      </c>
      <c r="E181" s="8">
        <v>25</v>
      </c>
      <c r="F181" t="s">
        <v>8220</v>
      </c>
      <c r="G181" t="s">
        <v>8223</v>
      </c>
      <c r="H181" t="s">
        <v>8245</v>
      </c>
      <c r="I181">
        <v>1463619388</v>
      </c>
      <c r="J181">
        <v>1461027388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25</v>
      </c>
      <c r="Q181" t="s">
        <v>8315</v>
      </c>
      <c r="R181" t="s">
        <v>8316</v>
      </c>
      <c r="S181" s="14">
        <v>42479.039212962962</v>
      </c>
      <c r="T181" s="14">
        <v>42509.039212962962</v>
      </c>
    </row>
    <row r="182" spans="1:20" ht="90" x14ac:dyDescent="0.25">
      <c r="A182">
        <v>4042</v>
      </c>
      <c r="B182" s="3" t="s">
        <v>4038</v>
      </c>
      <c r="C182" s="3" t="s">
        <v>8146</v>
      </c>
      <c r="D182" s="6">
        <v>10000</v>
      </c>
      <c r="E182" s="8">
        <v>21</v>
      </c>
      <c r="F182" t="s">
        <v>8220</v>
      </c>
      <c r="G182" t="s">
        <v>8223</v>
      </c>
      <c r="H182" t="s">
        <v>8245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8269</v>
      </c>
      <c r="O182">
        <v>0</v>
      </c>
      <c r="P182">
        <v>7</v>
      </c>
      <c r="Q182" t="s">
        <v>8315</v>
      </c>
      <c r="R182" t="s">
        <v>8316</v>
      </c>
      <c r="S182" s="14">
        <v>41995.084074074075</v>
      </c>
      <c r="T182" s="14">
        <v>42024.802777777775</v>
      </c>
    </row>
    <row r="183" spans="1:20" ht="75" x14ac:dyDescent="0.25">
      <c r="A183">
        <v>2863</v>
      </c>
      <c r="B183" s="3" t="s">
        <v>2863</v>
      </c>
      <c r="C183" s="3" t="s">
        <v>6973</v>
      </c>
      <c r="D183" s="6">
        <v>50000</v>
      </c>
      <c r="E183" s="8">
        <v>20</v>
      </c>
      <c r="F183" t="s">
        <v>8220</v>
      </c>
      <c r="G183" t="s">
        <v>8223</v>
      </c>
      <c r="H183" t="s">
        <v>8245</v>
      </c>
      <c r="I183">
        <v>1410279123</v>
      </c>
      <c r="J183">
        <v>1405095123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20</v>
      </c>
      <c r="Q183" t="s">
        <v>8315</v>
      </c>
      <c r="R183" t="s">
        <v>8316</v>
      </c>
      <c r="S183" s="14">
        <v>41831.675034722226</v>
      </c>
      <c r="T183" s="14">
        <v>41891.675034722226</v>
      </c>
    </row>
    <row r="184" spans="1:20" ht="90" x14ac:dyDescent="0.25">
      <c r="A184">
        <v>2909</v>
      </c>
      <c r="B184" s="3" t="s">
        <v>2909</v>
      </c>
      <c r="C184" s="3" t="s">
        <v>7019</v>
      </c>
      <c r="D184" s="6">
        <v>180000</v>
      </c>
      <c r="E184" s="8">
        <v>20</v>
      </c>
      <c r="F184" t="s">
        <v>8220</v>
      </c>
      <c r="G184" t="s">
        <v>8223</v>
      </c>
      <c r="H184" t="s">
        <v>8245</v>
      </c>
      <c r="I184">
        <v>1416944760</v>
      </c>
      <c r="J184">
        <v>1413527001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20</v>
      </c>
      <c r="Q184" t="s">
        <v>8315</v>
      </c>
      <c r="R184" t="s">
        <v>8316</v>
      </c>
      <c r="S184" s="14">
        <v>41929.266215277778</v>
      </c>
      <c r="T184" s="14">
        <v>41968.823611111111</v>
      </c>
    </row>
    <row r="185" spans="1:20" ht="75" x14ac:dyDescent="0.25">
      <c r="A185">
        <v>3852</v>
      </c>
      <c r="B185" s="3" t="s">
        <v>3849</v>
      </c>
      <c r="C185" s="3" t="s">
        <v>7961</v>
      </c>
      <c r="D185" s="6">
        <v>10000</v>
      </c>
      <c r="E185" s="8">
        <v>20</v>
      </c>
      <c r="F185" t="s">
        <v>8220</v>
      </c>
      <c r="G185" t="s">
        <v>8223</v>
      </c>
      <c r="H185" t="s">
        <v>8245</v>
      </c>
      <c r="I185">
        <v>1427427276</v>
      </c>
      <c r="J185">
        <v>1425270876</v>
      </c>
      <c r="K185" t="b">
        <v>0</v>
      </c>
      <c r="L185">
        <v>2</v>
      </c>
      <c r="M185" t="b">
        <v>0</v>
      </c>
      <c r="N185" t="s">
        <v>8269</v>
      </c>
      <c r="O185">
        <v>0</v>
      </c>
      <c r="P185">
        <v>10</v>
      </c>
      <c r="Q185" t="s">
        <v>8315</v>
      </c>
      <c r="R185" t="s">
        <v>8316</v>
      </c>
      <c r="S185" s="14">
        <v>42065.190694444449</v>
      </c>
      <c r="T185" s="14">
        <v>42090.149027777778</v>
      </c>
    </row>
    <row r="186" spans="1:20" ht="75" x14ac:dyDescent="0.25">
      <c r="A186">
        <v>4092</v>
      </c>
      <c r="B186" s="3" t="s">
        <v>4088</v>
      </c>
      <c r="C186" s="3" t="s">
        <v>8195</v>
      </c>
      <c r="D186" s="6">
        <v>110000</v>
      </c>
      <c r="E186" s="8">
        <v>20</v>
      </c>
      <c r="F186" t="s">
        <v>8220</v>
      </c>
      <c r="G186" t="s">
        <v>8223</v>
      </c>
      <c r="H186" t="s">
        <v>8245</v>
      </c>
      <c r="I186">
        <v>1428205247</v>
      </c>
      <c r="J186">
        <v>1423024847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20</v>
      </c>
      <c r="Q186" t="s">
        <v>8315</v>
      </c>
      <c r="R186" t="s">
        <v>8316</v>
      </c>
      <c r="S186" s="14">
        <v>42039.194988425923</v>
      </c>
      <c r="T186" s="14">
        <v>42099.153321759266</v>
      </c>
    </row>
    <row r="187" spans="1:20" ht="90" x14ac:dyDescent="0.25">
      <c r="A187">
        <v>4049</v>
      </c>
      <c r="B187" s="3" t="s">
        <v>4045</v>
      </c>
      <c r="C187" s="3" t="s">
        <v>8153</v>
      </c>
      <c r="D187" s="6">
        <v>20000</v>
      </c>
      <c r="E187" s="8">
        <v>16</v>
      </c>
      <c r="F187" t="s">
        <v>8220</v>
      </c>
      <c r="G187" t="s">
        <v>8223</v>
      </c>
      <c r="H187" t="s">
        <v>8245</v>
      </c>
      <c r="I187">
        <v>1436914815</v>
      </c>
      <c r="J187">
        <v>1434322815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16</v>
      </c>
      <c r="Q187" t="s">
        <v>8315</v>
      </c>
      <c r="R187" t="s">
        <v>8316</v>
      </c>
      <c r="S187" s="14">
        <v>42169.958506944444</v>
      </c>
      <c r="T187" s="14">
        <v>42199.958506944444</v>
      </c>
    </row>
    <row r="188" spans="1:20" ht="75" x14ac:dyDescent="0.25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v>0</v>
      </c>
      <c r="P188">
        <v>5.5</v>
      </c>
      <c r="Q188" t="s">
        <v>8315</v>
      </c>
      <c r="R188" t="s">
        <v>8316</v>
      </c>
      <c r="S188" s="14">
        <v>41961.492488425924</v>
      </c>
      <c r="T188" s="14">
        <v>42006.492488425924</v>
      </c>
    </row>
    <row r="189" spans="1:20" ht="90" x14ac:dyDescent="0.25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v>0</v>
      </c>
      <c r="P189">
        <v>5.5</v>
      </c>
      <c r="Q189" t="s">
        <v>8315</v>
      </c>
      <c r="R189" t="s">
        <v>8316</v>
      </c>
      <c r="S189" s="14">
        <v>42447.863553240735</v>
      </c>
      <c r="T189" s="14">
        <v>42477.863553240735</v>
      </c>
    </row>
    <row r="190" spans="1:20" ht="30" x14ac:dyDescent="0.25">
      <c r="A190">
        <v>4000</v>
      </c>
      <c r="B190" s="3" t="s">
        <v>3996</v>
      </c>
      <c r="C190" s="3" t="s">
        <v>8106</v>
      </c>
      <c r="D190" s="6">
        <v>8000</v>
      </c>
      <c r="E190" s="8">
        <v>10</v>
      </c>
      <c r="F190" t="s">
        <v>8220</v>
      </c>
      <c r="G190" t="s">
        <v>8223</v>
      </c>
      <c r="H190" t="s">
        <v>8245</v>
      </c>
      <c r="I190">
        <v>1462631358</v>
      </c>
      <c r="J190">
        <v>1457450958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10</v>
      </c>
      <c r="Q190" t="s">
        <v>8315</v>
      </c>
      <c r="R190" t="s">
        <v>8316</v>
      </c>
      <c r="S190" s="14">
        <v>42437.64534722222</v>
      </c>
      <c r="T190" s="14">
        <v>42497.603680555556</v>
      </c>
    </row>
    <row r="191" spans="1:20" ht="90" x14ac:dyDescent="0.25">
      <c r="A191">
        <v>4085</v>
      </c>
      <c r="B191" s="3" t="s">
        <v>4081</v>
      </c>
      <c r="C191" s="3" t="s">
        <v>8188</v>
      </c>
      <c r="D191" s="6">
        <v>3500</v>
      </c>
      <c r="E191" s="8">
        <v>10</v>
      </c>
      <c r="F191" t="s">
        <v>8220</v>
      </c>
      <c r="G191" t="s">
        <v>8223</v>
      </c>
      <c r="H191" t="s">
        <v>8245</v>
      </c>
      <c r="I191">
        <v>1427169540</v>
      </c>
      <c r="J191">
        <v>1424701775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10</v>
      </c>
      <c r="Q191" t="s">
        <v>8315</v>
      </c>
      <c r="R191" t="s">
        <v>8316</v>
      </c>
      <c r="S191" s="14">
        <v>42058.603877314818</v>
      </c>
      <c r="T191" s="14">
        <v>42087.165972222225</v>
      </c>
    </row>
    <row r="192" spans="1:20" ht="75" x14ac:dyDescent="0.25">
      <c r="A192">
        <v>2875</v>
      </c>
      <c r="B192" s="3" t="s">
        <v>2875</v>
      </c>
      <c r="C192" s="3" t="s">
        <v>6985</v>
      </c>
      <c r="D192" s="6">
        <v>20000</v>
      </c>
      <c r="E192" s="8">
        <v>7</v>
      </c>
      <c r="F192" t="s">
        <v>8220</v>
      </c>
      <c r="G192" t="s">
        <v>8223</v>
      </c>
      <c r="H192" t="s">
        <v>8245</v>
      </c>
      <c r="I192">
        <v>1462417493</v>
      </c>
      <c r="J192">
        <v>1459825493</v>
      </c>
      <c r="K192" t="b">
        <v>0</v>
      </c>
      <c r="L192">
        <v>3</v>
      </c>
      <c r="M192" t="b">
        <v>0</v>
      </c>
      <c r="N192" t="s">
        <v>8269</v>
      </c>
      <c r="O192">
        <v>0</v>
      </c>
      <c r="P192">
        <v>2.33</v>
      </c>
      <c r="Q192" t="s">
        <v>8315</v>
      </c>
      <c r="R192" t="s">
        <v>8316</v>
      </c>
      <c r="S192" s="14">
        <v>42465.128391203703</v>
      </c>
      <c r="T192" s="14">
        <v>42495.128391203703</v>
      </c>
    </row>
    <row r="193" spans="1:20" ht="75" x14ac:dyDescent="0.25">
      <c r="A193">
        <v>3957</v>
      </c>
      <c r="B193" s="3" t="s">
        <v>3954</v>
      </c>
      <c r="C193" s="3" t="s">
        <v>8064</v>
      </c>
      <c r="D193" s="6">
        <v>28000</v>
      </c>
      <c r="E193" s="8">
        <v>7</v>
      </c>
      <c r="F193" t="s">
        <v>8220</v>
      </c>
      <c r="G193" t="s">
        <v>8223</v>
      </c>
      <c r="H193" t="s">
        <v>8245</v>
      </c>
      <c r="I193">
        <v>1468020354</v>
      </c>
      <c r="J193">
        <v>1464045954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7</v>
      </c>
      <c r="Q193" t="s">
        <v>8315</v>
      </c>
      <c r="R193" t="s">
        <v>8316</v>
      </c>
      <c r="S193" s="14">
        <v>42513.976319444439</v>
      </c>
      <c r="T193" s="14">
        <v>42559.976319444439</v>
      </c>
    </row>
    <row r="194" spans="1:20" ht="75" x14ac:dyDescent="0.25">
      <c r="A194">
        <v>2887</v>
      </c>
      <c r="B194" s="3" t="s">
        <v>2887</v>
      </c>
      <c r="C194" s="3" t="s">
        <v>6997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1420971324</v>
      </c>
      <c r="J194">
        <v>1418379324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8315</v>
      </c>
      <c r="R194" t="s">
        <v>8316</v>
      </c>
      <c r="S194" s="14">
        <v>41985.427361111113</v>
      </c>
      <c r="T194" s="14">
        <v>42015.427361111113</v>
      </c>
    </row>
    <row r="195" spans="1:20" ht="90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8315</v>
      </c>
      <c r="R195" t="s">
        <v>8316</v>
      </c>
      <c r="S195" s="14">
        <v>42109.801712962959</v>
      </c>
      <c r="T195" s="14">
        <v>42139.801712962959</v>
      </c>
    </row>
    <row r="196" spans="1:20" ht="60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8315</v>
      </c>
      <c r="R196" t="s">
        <v>8316</v>
      </c>
      <c r="S196" s="14">
        <v>41809.389930555553</v>
      </c>
      <c r="T196" s="14">
        <v>41839.389930555553</v>
      </c>
    </row>
    <row r="197" spans="1:20" ht="75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8315</v>
      </c>
      <c r="R197" t="s">
        <v>8316</v>
      </c>
      <c r="S197" s="14">
        <v>41848.772928240738</v>
      </c>
      <c r="T197" s="14">
        <v>41877.686111111114</v>
      </c>
    </row>
    <row r="198" spans="1:20" ht="90" x14ac:dyDescent="0.25">
      <c r="A198">
        <v>4079</v>
      </c>
      <c r="B198" s="3" t="s">
        <v>4075</v>
      </c>
      <c r="C198" s="3" t="s">
        <v>8182</v>
      </c>
      <c r="D198" s="6">
        <v>3000</v>
      </c>
      <c r="E198" s="8">
        <v>5</v>
      </c>
      <c r="F198" t="s">
        <v>8220</v>
      </c>
      <c r="G198" t="s">
        <v>8223</v>
      </c>
      <c r="H198" t="s">
        <v>8245</v>
      </c>
      <c r="I198">
        <v>1466375521</v>
      </c>
      <c r="J198">
        <v>1463783521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5</v>
      </c>
      <c r="Q198" t="s">
        <v>8315</v>
      </c>
      <c r="R198" t="s">
        <v>8316</v>
      </c>
      <c r="S198" s="14">
        <v>42510.938900462963</v>
      </c>
      <c r="T198" s="14">
        <v>42540.938900462963</v>
      </c>
    </row>
    <row r="199" spans="1:20" ht="45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t="s">
        <v>8315</v>
      </c>
      <c r="R199" t="s">
        <v>8316</v>
      </c>
      <c r="S199" s="14">
        <v>42095.229166666672</v>
      </c>
      <c r="T199" s="14">
        <v>42109.211111111115</v>
      </c>
    </row>
    <row r="200" spans="1:20" ht="60" x14ac:dyDescent="0.25">
      <c r="A200">
        <v>3993</v>
      </c>
      <c r="B200" s="3" t="s">
        <v>3989</v>
      </c>
      <c r="C200" s="3" t="s">
        <v>8099</v>
      </c>
      <c r="D200" s="6">
        <v>50000</v>
      </c>
      <c r="E200" s="8">
        <v>3</v>
      </c>
      <c r="F200" t="s">
        <v>8220</v>
      </c>
      <c r="G200" t="s">
        <v>8223</v>
      </c>
      <c r="H200" t="s">
        <v>8245</v>
      </c>
      <c r="I200">
        <v>1431549912</v>
      </c>
      <c r="J200">
        <v>1428957912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3</v>
      </c>
      <c r="Q200" t="s">
        <v>8315</v>
      </c>
      <c r="R200" t="s">
        <v>8316</v>
      </c>
      <c r="S200" s="14">
        <v>42107.864722222221</v>
      </c>
      <c r="T200" s="14">
        <v>42137.864722222221</v>
      </c>
    </row>
    <row r="201" spans="1:20" ht="9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 s="14">
        <v>42358.573182870372</v>
      </c>
      <c r="T201" s="14">
        <v>42377.273611111115</v>
      </c>
    </row>
    <row r="202" spans="1:20" ht="9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 s="14">
        <v>42444.877743055549</v>
      </c>
      <c r="T202" s="14">
        <v>42504.877743055549</v>
      </c>
    </row>
    <row r="203" spans="1:20" ht="75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8315</v>
      </c>
      <c r="R203" t="s">
        <v>8316</v>
      </c>
      <c r="S203" s="14">
        <v>41828.922905092593</v>
      </c>
      <c r="T203" s="14">
        <v>41888.922905092593</v>
      </c>
    </row>
    <row r="204" spans="1:20" ht="9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8315</v>
      </c>
      <c r="R204" t="s">
        <v>8316</v>
      </c>
      <c r="S204" s="14">
        <v>42391.772997685184</v>
      </c>
      <c r="T204" s="14">
        <v>42416.772997685184</v>
      </c>
    </row>
    <row r="205" spans="1:20" ht="9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8315</v>
      </c>
      <c r="R205" t="s">
        <v>8316</v>
      </c>
      <c r="S205" s="14">
        <v>42041.743090277778</v>
      </c>
      <c r="T205" s="14">
        <v>42071.701423611114</v>
      </c>
    </row>
    <row r="206" spans="1:20" ht="7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8315</v>
      </c>
      <c r="R206" t="s">
        <v>8316</v>
      </c>
      <c r="S206" s="14">
        <v>41789.893599537041</v>
      </c>
      <c r="T206" s="14">
        <v>41815.875</v>
      </c>
    </row>
    <row r="207" spans="1:20" ht="45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8315</v>
      </c>
      <c r="R207" t="s">
        <v>8316</v>
      </c>
      <c r="S207" s="14">
        <v>42611.261064814811</v>
      </c>
      <c r="T207" s="14">
        <v>42625.707638888889</v>
      </c>
    </row>
    <row r="208" spans="1:20" ht="7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 s="14">
        <v>42059.270023148143</v>
      </c>
      <c r="T208" s="14">
        <v>42119.190972222219</v>
      </c>
    </row>
    <row r="209" spans="1:20" ht="75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8315</v>
      </c>
      <c r="R209" t="s">
        <v>8316</v>
      </c>
      <c r="S209" s="14">
        <v>42415.168564814812</v>
      </c>
      <c r="T209" s="14">
        <v>42445.126898148148</v>
      </c>
    </row>
    <row r="210" spans="1:20" ht="3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 s="14">
        <v>41890.16269675926</v>
      </c>
      <c r="T210" s="14">
        <v>41920.16269675926</v>
      </c>
    </row>
    <row r="211" spans="1:20" ht="9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8315</v>
      </c>
      <c r="R211" t="s">
        <v>8316</v>
      </c>
      <c r="S211" s="14">
        <v>42174.780821759254</v>
      </c>
      <c r="T211" s="14">
        <v>42204.780821759254</v>
      </c>
    </row>
    <row r="212" spans="1:20" ht="9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7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42492.737847222219</v>
      </c>
      <c r="T213" s="14">
        <v>42534.166666666672</v>
      </c>
    </row>
    <row r="214" spans="1:20" ht="9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4">
        <v>42108.692060185189</v>
      </c>
      <c r="T214" s="14">
        <v>42153.692060185189</v>
      </c>
    </row>
    <row r="215" spans="1:20" ht="75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42453.806307870371</v>
      </c>
      <c r="T215" s="14">
        <v>42513.806307870371</v>
      </c>
    </row>
    <row r="216" spans="1:20" ht="7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8315</v>
      </c>
      <c r="R216" t="s">
        <v>8316</v>
      </c>
      <c r="S216" s="14">
        <v>41950.114108796297</v>
      </c>
      <c r="T216" s="14">
        <v>42010.114108796297</v>
      </c>
    </row>
    <row r="217" spans="1:20" ht="60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4">
        <v>42115.11618055556</v>
      </c>
      <c r="T217" s="14">
        <v>42175.11618055556</v>
      </c>
    </row>
    <row r="218" spans="1:20" ht="75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42171.743969907402</v>
      </c>
      <c r="T218" s="14">
        <v>42201.743969907402</v>
      </c>
    </row>
    <row r="219" spans="1:20" ht="9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8315</v>
      </c>
      <c r="R219" t="s">
        <v>8316</v>
      </c>
      <c r="S219" s="14">
        <v>41916.597638888888</v>
      </c>
      <c r="T219" s="14">
        <v>41976.639305555553</v>
      </c>
    </row>
    <row r="220" spans="1:20" ht="9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8315</v>
      </c>
      <c r="R220" t="s">
        <v>8316</v>
      </c>
      <c r="S220" s="14">
        <v>41922.535185185188</v>
      </c>
      <c r="T220" s="14">
        <v>41930.207638888889</v>
      </c>
    </row>
    <row r="221" spans="1:20" ht="4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 s="14">
        <v>42037.986284722225</v>
      </c>
      <c r="T221" s="14">
        <v>42097.944618055553</v>
      </c>
    </row>
    <row r="222" spans="1:20" ht="9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 s="14">
        <v>42515.078217592592</v>
      </c>
      <c r="T222" s="14">
        <v>42575.078217592592</v>
      </c>
    </row>
    <row r="223" spans="1:20" ht="60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8315</v>
      </c>
      <c r="R223" t="s">
        <v>8316</v>
      </c>
      <c r="S223" s="14">
        <v>42103.024398148147</v>
      </c>
      <c r="T223" s="14">
        <v>42112.9375</v>
      </c>
    </row>
    <row r="224" spans="1:20" ht="7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8315</v>
      </c>
      <c r="R224" t="s">
        <v>8316</v>
      </c>
      <c r="S224" s="14">
        <v>42325.920717592591</v>
      </c>
      <c r="T224" s="14">
        <v>42355.920717592591</v>
      </c>
    </row>
    <row r="225" spans="1:20" ht="60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8315</v>
      </c>
      <c r="R225" t="s">
        <v>8316</v>
      </c>
      <c r="S225" s="14">
        <v>41793.710231481484</v>
      </c>
      <c r="T225" s="14">
        <v>41823.710231481484</v>
      </c>
    </row>
    <row r="226" spans="1:20" ht="9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41793.814259259263</v>
      </c>
      <c r="T226" s="14">
        <v>41825.165972222225</v>
      </c>
    </row>
    <row r="227" spans="1:20" ht="9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8315</v>
      </c>
      <c r="R227" t="s">
        <v>8316</v>
      </c>
      <c r="S227" s="14">
        <v>42253.633159722223</v>
      </c>
      <c r="T227" s="14">
        <v>42313.674826388888</v>
      </c>
    </row>
    <row r="228" spans="1:20" ht="9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8315</v>
      </c>
      <c r="R228" t="s">
        <v>8316</v>
      </c>
      <c r="S228" s="14">
        <v>41867.652280092596</v>
      </c>
      <c r="T228" s="14">
        <v>41875.291666666664</v>
      </c>
    </row>
    <row r="229" spans="1:20" ht="9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42186.01116898148</v>
      </c>
      <c r="T229" s="14">
        <v>42230.818055555559</v>
      </c>
    </row>
    <row r="230" spans="1:20" ht="90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8315</v>
      </c>
      <c r="R230" t="s">
        <v>8316</v>
      </c>
      <c r="S230" s="14">
        <v>42228.151701388888</v>
      </c>
      <c r="T230" s="14">
        <v>42253.151701388888</v>
      </c>
    </row>
    <row r="231" spans="1:20" ht="75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4">
        <v>42675.262962962966</v>
      </c>
      <c r="T231" s="14">
        <v>42705.304629629631</v>
      </c>
    </row>
    <row r="232" spans="1:20" ht="7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4">
        <v>42111.904097222221</v>
      </c>
      <c r="T232" s="14">
        <v>42171.904097222221</v>
      </c>
    </row>
    <row r="233" spans="1:20" ht="9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4">
        <v>42213.662905092591</v>
      </c>
      <c r="T233" s="14">
        <v>42243.662905092591</v>
      </c>
    </row>
    <row r="234" spans="1:20" ht="75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4">
        <v>42550.048449074078</v>
      </c>
      <c r="T234" s="14">
        <v>42580.978472222225</v>
      </c>
    </row>
    <row r="235" spans="1:20" ht="9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42457.932025462964</v>
      </c>
      <c r="T235" s="14">
        <v>42485.013888888891</v>
      </c>
    </row>
    <row r="236" spans="1:20" ht="9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8315</v>
      </c>
      <c r="R236" t="s">
        <v>8316</v>
      </c>
      <c r="S236" s="14">
        <v>42534.866875</v>
      </c>
      <c r="T236" s="14">
        <v>42564.866875</v>
      </c>
    </row>
    <row r="237" spans="1:20" ht="9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8315</v>
      </c>
      <c r="R237" t="s">
        <v>8316</v>
      </c>
      <c r="S237" s="14">
        <v>42286.749780092592</v>
      </c>
      <c r="T237" s="14">
        <v>42316.791446759264</v>
      </c>
    </row>
    <row r="238" spans="1:20" ht="75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4">
        <v>42419.246168981481</v>
      </c>
      <c r="T238" s="14">
        <v>42434.246168981481</v>
      </c>
    </row>
    <row r="239" spans="1:20" ht="7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4">
        <v>42408.999571759254</v>
      </c>
      <c r="T239" s="14">
        <v>42453.957905092597</v>
      </c>
    </row>
    <row r="240" spans="1:20" ht="7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4">
        <v>42282.655543981484</v>
      </c>
      <c r="T240" s="14">
        <v>42342.697210648148</v>
      </c>
    </row>
    <row r="241" spans="1:20" ht="7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42322.025115740747</v>
      </c>
      <c r="T241" s="14">
        <v>42352.025115740747</v>
      </c>
    </row>
    <row r="242" spans="1:20" ht="9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4">
        <v>41941.585231481484</v>
      </c>
      <c r="T242" s="14">
        <v>41991.626898148148</v>
      </c>
    </row>
    <row r="243" spans="1:20" ht="7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41761.810150462967</v>
      </c>
      <c r="T243" s="14">
        <v>41768.286805555559</v>
      </c>
    </row>
    <row r="244" spans="1:20" ht="90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42613.841261574074</v>
      </c>
      <c r="T244" s="14">
        <v>42644.166666666672</v>
      </c>
    </row>
    <row r="245" spans="1:20" ht="7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8315</v>
      </c>
      <c r="R245" t="s">
        <v>8316</v>
      </c>
      <c r="S245" s="14">
        <v>42421.141469907408</v>
      </c>
      <c r="T245" s="14">
        <v>42481.099803240737</v>
      </c>
    </row>
    <row r="246" spans="1:20" ht="7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4">
        <v>41905.795706018522</v>
      </c>
      <c r="T246" s="14">
        <v>41933.82708333333</v>
      </c>
    </row>
    <row r="247" spans="1:20" ht="75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8315</v>
      </c>
      <c r="R247" t="s">
        <v>8316</v>
      </c>
      <c r="S247" s="14">
        <v>42511.698101851856</v>
      </c>
      <c r="T247" s="14">
        <v>42535.787500000006</v>
      </c>
    </row>
    <row r="248" spans="1:20" ht="4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4">
        <v>42538.742893518516</v>
      </c>
      <c r="T248" s="14">
        <v>42568.742893518516</v>
      </c>
    </row>
    <row r="249" spans="1:20" ht="7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4">
        <v>42495.722187499996</v>
      </c>
      <c r="T249" s="14">
        <v>42525.722187499996</v>
      </c>
    </row>
    <row r="250" spans="1:20" ht="6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4">
        <v>41927.124884259261</v>
      </c>
      <c r="T250" s="14">
        <v>41937.124884259261</v>
      </c>
    </row>
    <row r="251" spans="1:20" ht="9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8315</v>
      </c>
      <c r="R251" t="s">
        <v>8316</v>
      </c>
      <c r="S251" s="14">
        <v>42730.903726851851</v>
      </c>
      <c r="T251" s="14">
        <v>42760.903726851851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11154-8011-4981-85A0-35AB10806803}">
  <dimension ref="A1:T41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5" bestFit="1" customWidth="1"/>
    <col min="2" max="2" width="20.7109375" customWidth="1"/>
    <col min="3" max="3" width="32.42578125" customWidth="1"/>
    <col min="4" max="4" width="12.5703125" bestFit="1" customWidth="1"/>
    <col min="5" max="5" width="12.8554687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7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6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7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7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7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6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7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6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6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7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4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9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6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autoFilter ref="A1:T413" xr:uid="{4F74E1B4-9D0B-4EC4-8FFA-0A9F37B28A61}"/>
  <sortState xmlns:xlrd2="http://schemas.microsoft.com/office/spreadsheetml/2017/richdata2" ref="A2:T413">
    <sortCondition ref="A2:A413"/>
  </sortState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6D0E8-9BF6-48A0-9EBC-5908B179F048}">
  <dimension ref="A1:C14"/>
  <sheetViews>
    <sheetView workbookViewId="0">
      <selection activeCell="B18" sqref="B18"/>
    </sheetView>
  </sheetViews>
  <sheetFormatPr defaultRowHeight="15" x14ac:dyDescent="0.25"/>
  <cols>
    <col min="1" max="1" width="28.42578125" bestFit="1" customWidth="1"/>
    <col min="2" max="3" width="14.7109375" customWidth="1"/>
  </cols>
  <sheetData>
    <row r="1" spans="1:3" x14ac:dyDescent="0.25">
      <c r="B1" t="s">
        <v>8373</v>
      </c>
      <c r="C1" t="s">
        <v>8374</v>
      </c>
    </row>
    <row r="2" spans="1:3" x14ac:dyDescent="0.25">
      <c r="A2" t="s">
        <v>8375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5">
      <c r="A3" t="s">
        <v>8376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5">
      <c r="A4" t="s">
        <v>8379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25">
      <c r="A5" t="s">
        <v>8380</v>
      </c>
      <c r="B5" s="6">
        <f>_xlfn.QUARTILE.EXC('Successful US Kickstarters'!D:D,3)</f>
        <v>5000</v>
      </c>
      <c r="C5" s="6">
        <f>_xlfn.QUARTILE.EXC('Failed US Kickstarters'!D:D,3)</f>
        <v>10000</v>
      </c>
    </row>
    <row r="6" spans="1:3" x14ac:dyDescent="0.25">
      <c r="A6" t="s">
        <v>8381</v>
      </c>
      <c r="B6" s="6">
        <f>_xlfn.QUARTILE.EXC('Successful US Kickstarters'!D:D,1)</f>
        <v>1500</v>
      </c>
      <c r="C6" s="6">
        <f>_xlfn.QUARTILE.EXC('Failed US Kickstarters'!D:D,1)</f>
        <v>2000</v>
      </c>
    </row>
    <row r="7" spans="1:3" x14ac:dyDescent="0.25">
      <c r="A7" t="s">
        <v>8382</v>
      </c>
      <c r="B7" s="6">
        <f>B5-B6</f>
        <v>3500</v>
      </c>
      <c r="C7" s="6">
        <f>C5-C6</f>
        <v>8000</v>
      </c>
    </row>
    <row r="9" spans="1:3" x14ac:dyDescent="0.25">
      <c r="A9" t="s">
        <v>8377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25">
      <c r="A10" t="s">
        <v>8378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25">
      <c r="A11" t="s">
        <v>8383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25">
      <c r="A12" t="s">
        <v>8384</v>
      </c>
      <c r="B12" s="6">
        <f>_xlfn.QUARTILE.EXC('Successful US Kickstarters'!E:E,3)</f>
        <v>5699</v>
      </c>
      <c r="C12" s="6">
        <f>_xlfn.QUARTILE.EXC('Failed US Kickstarters'!E:E,3)</f>
        <v>501</v>
      </c>
    </row>
    <row r="13" spans="1:3" x14ac:dyDescent="0.25">
      <c r="A13" t="s">
        <v>8385</v>
      </c>
      <c r="B13" s="6">
        <f>_xlfn.QUARTILE.EXC('Successful US Kickstarters'!E:E,1)</f>
        <v>1716.5074999999999</v>
      </c>
      <c r="C13" s="6">
        <f>_xlfn.QUARTILE.EXC('Failed US Kickstarters'!E:E,1)</f>
        <v>9.25</v>
      </c>
    </row>
    <row r="14" spans="1:3" x14ac:dyDescent="0.25">
      <c r="A14" t="s">
        <v>8386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C98B6-E29F-4383-928D-67095211E448}">
  <dimension ref="A1:E18"/>
  <sheetViews>
    <sheetView workbookViewId="0">
      <selection activeCell="V16" sqref="V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8358</v>
      </c>
      <c r="B1" t="s">
        <v>8315</v>
      </c>
    </row>
    <row r="2" spans="1:5" x14ac:dyDescent="0.25">
      <c r="A2" s="9" t="s">
        <v>8367</v>
      </c>
      <c r="B2" t="s">
        <v>8364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8388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5" t="s">
        <v>8389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5" t="s">
        <v>8390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5" t="s">
        <v>8391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5" t="s">
        <v>8392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5" t="s">
        <v>8393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5" t="s">
        <v>8394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5" t="s">
        <v>8395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5" t="s">
        <v>8396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5" t="s">
        <v>8397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5" t="s">
        <v>8398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5" t="s">
        <v>8399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5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04B7F-4F84-47B5-95C1-EEBAB2A980CC}">
  <dimension ref="A1:H13"/>
  <sheetViews>
    <sheetView tabSelected="1" workbookViewId="0">
      <selection activeCell="K26" sqref="K26"/>
    </sheetView>
  </sheetViews>
  <sheetFormatPr defaultRowHeight="15" x14ac:dyDescent="0.25"/>
  <cols>
    <col min="1" max="1" width="18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8369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COUNTIFS(Kickstarter!$R$2:$R$4115,"Plays",Kickstarter!$R$2:$R$4115,"Plays",Kickstarter!$F$2:$F$4115,"Successful",Kickstarter!$D$2:$D$4115,"&lt;1000")</f>
        <v>141</v>
      </c>
      <c r="C2">
        <f>COUNTIFS(Kickstarter!$R$2:$R$4115,"Plays",Kickstarter!$F$2:$F$4115,"Failed",Kickstarter!$D$2:$D$4115,"&lt;1000")</f>
        <v>45</v>
      </c>
      <c r="D2">
        <f>COUNTIFS(Kickstarter!$R$2:$R$4115,"Plays",Kickstarter!$F$2:$F$4115,"Canceled",Kickstarter!$D$2:$D$4115,"&lt;1000")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5">
      <c r="A3" t="s">
        <v>8408</v>
      </c>
      <c r="B3">
        <f>COUNTIFS(Kickstarter!$R$2:$R$4115,"Plays",Kickstarter!$F$2:$F$4115,"Successful",Kickstarter!$D$2:$D$4115,"&gt;=1000",Kickstarter!$D$2:$D$4115,"&lt;=4999")</f>
        <v>388</v>
      </c>
      <c r="C3">
        <f>COUNTIFS(Kickstarter!$R$2:$R$4115,"Plays",Kickstarter!$F$2:$F$4115,"Failed",Kickstarter!$D$2:$D$4115,"&gt;=1000",Kickstarter!$D$2:$D$4115,"&lt;=4999")</f>
        <v>146</v>
      </c>
      <c r="D3">
        <f>COUNTIFS(Kickstarter!$R$2:$R$4115,"Plays",Kickstarter!$F$2:$F$4115,"Canceled",Kickstarter!$D$2:$D$4115,"&gt;=1000",Kickstarter!$D$2:$D$4115,"&lt;=4999")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5">
      <c r="A4" t="s">
        <v>8409</v>
      </c>
      <c r="B4">
        <f>COUNTIFS(Kickstarter!$R$2:$R$4115,"Plays",Kickstarter!$F$2:$F$4115,"Successful",Kickstarter!$D$2:$D$4115,"&gt;=5000",Kickstarter!$D$2:$D$4115,"&lt;=9999")</f>
        <v>93</v>
      </c>
      <c r="C4">
        <f>COUNTIFS(Kickstarter!$R$2:$R$4115,"Plays",Kickstarter!$F$2:$F$4115,"Failed",Kickstarter!$D$2:$D$4115,"&gt;=5000",Kickstarter!$D$2:$D$4115,"&lt;=9999")</f>
        <v>76</v>
      </c>
      <c r="D4">
        <f>COUNTIFS(Kickstarter!$R$2:$R$4115,"Plays",Kickstarter!$F$2:$F$4115,"Canceled",Kickstarter!$D$2:$D$4115,"&gt;=5000",Kickstarter!$D$2:$D$4115,"&lt;=9999")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8410</v>
      </c>
      <c r="B5">
        <f>COUNTIFS(Kickstarter!$R$2:$R$4115,"Plays",Kickstarter!$F$2:$F$4115,"Successful",Kickstarter!$D$2:$D$4115,"&gt;=10000",Kickstarter!$D$2:$D$4115,"&lt;=14999")</f>
        <v>39</v>
      </c>
      <c r="C5">
        <f>COUNTIFS(Kickstarter!$R$2:$R$4115,"Plays",Kickstarter!$F$2:$F$4115,"Failed",Kickstarter!$D$2:$D$4115,"&gt;=10000",Kickstarter!$D$2:$D$4115,"&lt;=14999")</f>
        <v>33</v>
      </c>
      <c r="D5">
        <f>COUNTIFS(Kickstarter!$R$2:$R$4115,"Plays",Kickstarter!$F$2:$F$4115,"Canceled",Kickstarter!$D$2:$D$4115,"&gt;=10000",Kickstarter!$D$2:$D$4115,"&lt;=14999")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8411</v>
      </c>
      <c r="B6">
        <f>COUNTIFS(Kickstarter!$R$2:$R$4115,"Plays",Kickstarter!$F$2:$F$4115,"Successful",Kickstarter!$D$2:$D$4115,"&gt;=15000",Kickstarter!$D$2:$D$4115,"&lt;=19999")</f>
        <v>12</v>
      </c>
      <c r="C6">
        <f>COUNTIFS(Kickstarter!$R$2:$R$4115,"Plays",Kickstarter!$F$2:$F$4115,"Failed",Kickstarter!$D$2:$D$4115,"&gt;=15000",Kickstarter!$D$2:$D$4115,"&lt;=19999")</f>
        <v>12</v>
      </c>
      <c r="D6">
        <f>COUNTIFS(Kickstarter!$R$2:$R$4115,"Plays",Kickstarter!$F$2:$F$4115,"Canceled",Kickstarter!$D$2:$D$4115,"&gt;=15000",Kickstarter!$D$2:$D$4115,"&lt;=19999")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8413</v>
      </c>
      <c r="B7">
        <f>COUNTIFS(Kickstarter!$R$2:$R$4115,"Plays",Kickstarter!$F$2:$F$4115,"Successful",Kickstarter!$D$2:$D$4115,"&gt;=20000",Kickstarter!$D$2:$D$4115,"&lt;=24999")</f>
        <v>9</v>
      </c>
      <c r="C7">
        <f>COUNTIFS(Kickstarter!$R$2:$R$4115,"Plays",Kickstarter!$F$2:$F$4115,"Failed",Kickstarter!$D$2:$D$4115,"&gt;=20000",Kickstarter!$D$2:$D$4115,"&lt;=24999")</f>
        <v>11</v>
      </c>
      <c r="D7">
        <f>COUNTIFS(Kickstarter!$R$2:$R$4115,"Plays",Kickstarter!$F$2:$F$4115,"Canceled",Kickstarter!$D$2:$D$4115,"&gt;=20000",Kickstarter!$D$2:$D$4115,"&lt;=24999")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8414</v>
      </c>
      <c r="B8">
        <f>COUNTIFS(Kickstarter!$R$2:$R$4115,"Plays",Kickstarter!$F$2:$F$4115,"Successful",Kickstarter!$D$2:$D$4115,"&gt;=25000",Kickstarter!$D$2:$D$4115,"&lt;=29999")</f>
        <v>1</v>
      </c>
      <c r="C8">
        <f>COUNTIFS(Kickstarter!$R$2:$R$4115,"Plays",Kickstarter!$F$2:$F$4115,"Failed",Kickstarter!$D$2:$D$4115,"&gt;=25000",Kickstarter!$D$2:$D$4115,"&lt;=29999")</f>
        <v>4</v>
      </c>
      <c r="D8">
        <f>COUNTIFS(Kickstarter!$R$2:$R$4115,"Plays",Kickstarter!$F$2:$F$4115,"Canceled",Kickstarter!$D$2:$D$4115,"&gt;=25000",Kickstarter!$D$2:$D$4115,"&lt;=29999")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8415</v>
      </c>
      <c r="B9">
        <f>COUNTIFS(Kickstarter!$R$2:$R$4115,"Plays",Kickstarter!$F$2:$F$4115,"Successful",Kickstarter!$D$2:$D$4115,"&gt;=30000",Kickstarter!$D$2:$D$4115,"&lt;=34999")</f>
        <v>3</v>
      </c>
      <c r="C9">
        <f>COUNTIFS(Kickstarter!$R$2:$R$4115,"Plays",Kickstarter!$F$2:$F$4115,"Failed",Kickstarter!$D$2:$D$4115,"&gt;=30000",Kickstarter!$D$2:$D$4115,"&lt;=34999")</f>
        <v>8</v>
      </c>
      <c r="D9">
        <f>COUNTIFS(Kickstarter!$R$2:$R$4115,"Plays",Kickstarter!$F$2:$F$4115,"Canceled",Kickstarter!$D$2:$D$4115,"&gt;=30000",Kickstarter!$D$2:$D$4115,"&lt;=34999")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8416</v>
      </c>
      <c r="B10">
        <f>COUNTIFS(Kickstarter!$R$2:$R$4115,"Plays",Kickstarter!$F$2:$F$4115,"Successful",Kickstarter!$D$2:$D$4115,"&gt;=35000",Kickstarter!$D$2:$D$4115,"&lt;=39999")</f>
        <v>4</v>
      </c>
      <c r="C10">
        <f>COUNTIFS(Kickstarter!$R$2:$R$4115,"Plays",Kickstarter!$F$2:$F$4115,"Failed",Kickstarter!$D$2:$D$4115,"&gt;=35000",Kickstarter!$D$2:$D$4115,"&lt;=39999")</f>
        <v>2</v>
      </c>
      <c r="D10">
        <f>COUNTIFS(Kickstarter!$R$2:$R$4115,"Plays",Kickstarter!$F$2:$F$4115,"Canceled",Kickstarter!$D$2:$D$4115,"&gt;=35000",Kickstarter!$D$2:$D$4115,"&lt;=39999")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8417</v>
      </c>
      <c r="B11">
        <f>COUNTIFS(Kickstarter!$R$2:$R$4115,"Plays",Kickstarter!$F$2:$F$4115,"Successful",Kickstarter!$D$2:$D$4115,"&gt;=40000",Kickstarter!$D$2:$D$4115,"&lt;=44999")</f>
        <v>2</v>
      </c>
      <c r="C11">
        <f>COUNTIFS(Kickstarter!$R$2:$R$4115,"Plays",Kickstarter!$F$2:$F$4115,"Failed",Kickstarter!$D$2:$D$4115,"&gt;=40000",Kickstarter!$D$2:$D$4115,"&lt;=44999")</f>
        <v>1</v>
      </c>
      <c r="D11">
        <f>COUNTIFS(Kickstarter!$R$2:$R$4115,"Plays",Kickstarter!$F$2:$F$4115,"Canceled",Kickstarter!$D$2:$D$4115,"&gt;=40000",Kickstarter!$D$2:$D$4115,"&lt;=44999")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8418</v>
      </c>
      <c r="B12">
        <f>COUNTIFS(Kickstarter!$R$2:$R$4115,"Plays",Kickstarter!$F$2:$F$4115,"Successful",Kickstarter!$D$2:$D$4115,"&gt;=45000",Kickstarter!$D$2:$D$4115,"&lt;=49999")</f>
        <v>0</v>
      </c>
      <c r="C12">
        <f>COUNTIFS(Kickstarter!$R$2:$R$4115,"Plays",Kickstarter!$F$2:$F$4115,"Failed",Kickstarter!$D$2:$D$4115,"&gt;=45000",Kickstarter!$D$2:$D$4115,"&lt;=49999")</f>
        <v>1</v>
      </c>
      <c r="D12">
        <f>COUNTIFS(Kickstarter!$R$2:$R$4115,"Plays",Kickstarter!$F$2:$F$4115,"Canceled",Kickstarter!$D$2:$D$4115,"&gt;=45000",Kickstarter!$D$2:$D$4115,"&lt;=49999")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t="s">
        <v>8412</v>
      </c>
      <c r="B13">
        <f>COUNTIFS(Kickstarter!$R$2:$R$4115,"Plays",Kickstarter!$F$2:$F$4115,"Successful",Kickstarter!$D$2:$D$4115,"&gt;=50000")</f>
        <v>2</v>
      </c>
      <c r="C13">
        <f>COUNTIFS(Kickstarter!$R$2:$R$4115,"Plays",Kickstarter!$F$2:$F$4115,"Failed",Kickstarter!$D$2:$D$4115,"&gt;=50000")</f>
        <v>14</v>
      </c>
      <c r="D13">
        <f>COUNTIFS(Kickstarter!$R$2:$R$4115,"Plays",Kickstarter!$F$2:$F$4115,"Canceled",Kickstarter!$D$2:$D$4115,"&gt;=50000")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Parent Category Outcomes</vt:lpstr>
      <vt:lpstr>Subcategory Statistics</vt:lpstr>
      <vt:lpstr>Edinburgh Research</vt:lpstr>
      <vt:lpstr>Failed US Kickstarters</vt:lpstr>
      <vt:lpstr>Successful US Kickstarters</vt:lpstr>
      <vt:lpstr>Descriptive Statistics</vt:lpstr>
      <vt:lpstr>Outcomes Based on Launch Date</vt:lpstr>
      <vt:lpstr>Outcomes Base on Goals</vt:lpstr>
      <vt:lpstr>Chart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Womer</cp:lastModifiedBy>
  <dcterms:created xsi:type="dcterms:W3CDTF">2017-04-20T15:17:24Z</dcterms:created>
  <dcterms:modified xsi:type="dcterms:W3CDTF">2020-09-26T18:27:17Z</dcterms:modified>
</cp:coreProperties>
</file>