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401562\Downloads\"/>
    </mc:Choice>
  </mc:AlternateContent>
  <bookViews>
    <workbookView xWindow="0" yWindow="0" windowWidth="24000" windowHeight="9600" firstSheet="3" activeTab="3"/>
  </bookViews>
  <sheets>
    <sheet name="EIA ESSAY" sheetId="1" r:id="rId1"/>
    <sheet name="Transformations" sheetId="2" r:id="rId2"/>
    <sheet name="Proposal" sheetId="3" r:id="rId3"/>
    <sheet name="Group Project" sheetId="4" r:id="rId4"/>
    <sheet name="WATER ESSAY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4" l="1"/>
  <c r="D19" i="4" s="1"/>
  <c r="B12" i="4"/>
  <c r="B9" i="4"/>
  <c r="C12" i="4"/>
  <c r="C6" i="4"/>
  <c r="B6" i="4"/>
  <c r="D6" i="4" s="1"/>
  <c r="C9" i="4"/>
  <c r="C16" i="4"/>
  <c r="B16" i="4"/>
  <c r="D16" i="4" s="1"/>
  <c r="D17" i="4"/>
  <c r="C19" i="4"/>
  <c r="D20" i="4"/>
  <c r="B4" i="4"/>
  <c r="D4" i="4"/>
  <c r="C4" i="4"/>
  <c r="D5" i="4"/>
  <c r="D7" i="4"/>
  <c r="D8" i="4"/>
  <c r="D6" i="5" l="1"/>
  <c r="C8" i="5"/>
  <c r="B8" i="5"/>
  <c r="D5" i="5"/>
  <c r="D4" i="5"/>
  <c r="D3" i="5"/>
  <c r="D2" i="5"/>
  <c r="D8" i="5" l="1"/>
  <c r="C10" i="5" s="1"/>
  <c r="D9" i="4"/>
  <c r="D21" i="4"/>
  <c r="D13" i="4"/>
  <c r="D14" i="4"/>
  <c r="D15" i="4"/>
  <c r="D18" i="4"/>
  <c r="D11" i="4"/>
  <c r="D10" i="4"/>
  <c r="D3" i="2"/>
  <c r="D12" i="4" l="1"/>
  <c r="D23" i="4" s="1"/>
  <c r="B23" i="4"/>
  <c r="C23" i="4"/>
  <c r="C25" i="4" s="1"/>
  <c r="G11" i="3"/>
  <c r="D7" i="3"/>
  <c r="K9" i="3"/>
  <c r="B9" i="3" l="1"/>
  <c r="H9" i="3" l="1"/>
  <c r="I9" i="3" s="1"/>
  <c r="D3" i="3"/>
  <c r="D4" i="3"/>
  <c r="D5" i="3"/>
  <c r="D6" i="3"/>
  <c r="C9" i="3"/>
  <c r="G11" i="2"/>
  <c r="D9" i="3" l="1"/>
  <c r="C11" i="3" s="1"/>
  <c r="C11" i="2"/>
  <c r="C13" i="1" l="1"/>
  <c r="D5" i="1" l="1"/>
  <c r="B11" i="2" l="1"/>
  <c r="D9" i="2"/>
  <c r="D8" i="2"/>
  <c r="D7" i="2"/>
  <c r="D6" i="2"/>
  <c r="D5" i="2"/>
  <c r="D4" i="2"/>
  <c r="D4" i="1"/>
  <c r="D6" i="1"/>
  <c r="D7" i="1"/>
  <c r="D8" i="1"/>
  <c r="D10" i="1"/>
  <c r="D11" i="1"/>
  <c r="D3" i="1"/>
  <c r="B13" i="1"/>
  <c r="C14" i="1" s="1"/>
  <c r="D13" i="1" l="1"/>
  <c r="C15" i="1" s="1"/>
  <c r="D11" i="2"/>
  <c r="C13" i="2" s="1"/>
</calcChain>
</file>

<file path=xl/sharedStrings.xml><?xml version="1.0" encoding="utf-8"?>
<sst xmlns="http://schemas.openxmlformats.org/spreadsheetml/2006/main" count="244" uniqueCount="64">
  <si>
    <t>Ideal Min</t>
  </si>
  <si>
    <t>Ideal Max</t>
  </si>
  <si>
    <t>Actual</t>
  </si>
  <si>
    <t>Intro</t>
  </si>
  <si>
    <t>NI Context</t>
  </si>
  <si>
    <t>Case Study 2</t>
  </si>
  <si>
    <t>Discussion</t>
  </si>
  <si>
    <t>Conclusion</t>
  </si>
  <si>
    <t>Recommendations</t>
  </si>
  <si>
    <t>TOTAL =</t>
  </si>
  <si>
    <t>EIA ESSAY</t>
  </si>
  <si>
    <t>Sustainability</t>
  </si>
  <si>
    <t>Thinking</t>
  </si>
  <si>
    <t>Change</t>
  </si>
  <si>
    <t>Transformations Essay</t>
  </si>
  <si>
    <t>REMAINING</t>
  </si>
  <si>
    <t>MAX REMAINING</t>
  </si>
  <si>
    <t>Case Study 1*</t>
  </si>
  <si>
    <t>in table</t>
  </si>
  <si>
    <t>* =</t>
  </si>
  <si>
    <t>Case study intro</t>
  </si>
  <si>
    <t>DONE?</t>
  </si>
  <si>
    <t>y</t>
  </si>
  <si>
    <t>Table</t>
  </si>
  <si>
    <t>refs</t>
  </si>
  <si>
    <t>Background</t>
  </si>
  <si>
    <t>Aims</t>
  </si>
  <si>
    <t>Method</t>
  </si>
  <si>
    <t>Proposal</t>
  </si>
  <si>
    <t>Gantt Chart</t>
  </si>
  <si>
    <t>need refs?</t>
  </si>
  <si>
    <t>Diagrams</t>
  </si>
  <si>
    <t>References</t>
  </si>
  <si>
    <t>Pages</t>
  </si>
  <si>
    <t>ONLY NEED TO GET RID OF 73 WORDS</t>
  </si>
  <si>
    <t>OMG IT'S EXCLUDING FIGURES FS</t>
  </si>
  <si>
    <t>n</t>
  </si>
  <si>
    <t>Actions</t>
  </si>
  <si>
    <t>Evaluation</t>
  </si>
  <si>
    <t>Tangible Outcomes</t>
  </si>
  <si>
    <t>Learning Outcomes</t>
  </si>
  <si>
    <t>TOC</t>
  </si>
  <si>
    <t>TENSE?</t>
  </si>
  <si>
    <t>READ?</t>
  </si>
  <si>
    <t>Format #s?</t>
  </si>
  <si>
    <t>Glossary check</t>
  </si>
  <si>
    <t>Final proof</t>
  </si>
  <si>
    <t>Figure #s</t>
  </si>
  <si>
    <t>Make more concise</t>
  </si>
  <si>
    <t>Results Total</t>
  </si>
  <si>
    <t>Ideal Max (+ 10%)</t>
  </si>
  <si>
    <t>Ownership..</t>
  </si>
  <si>
    <t>Duties…</t>
  </si>
  <si>
    <t>Other</t>
  </si>
  <si>
    <t>Conclus</t>
  </si>
  <si>
    <t>w</t>
  </si>
  <si>
    <t>My Dissertation</t>
  </si>
  <si>
    <t>Abstract</t>
  </si>
  <si>
    <t>Introduction</t>
  </si>
  <si>
    <t>Methodology Total</t>
  </si>
  <si>
    <t>Abstract Total</t>
  </si>
  <si>
    <t>Introduction Total</t>
  </si>
  <si>
    <t>Discussion Total</t>
  </si>
  <si>
    <t>Conclusion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</si>
</sst>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 vertical="top"/>
    </xf>
    <xf numFmtId="0" fontId="4" fillId="0" borderId="0" xfId="0" applyFont="1"/>
    <xf numFmtId="0" fontId="1" fillId="0" borderId="7" xfId="0" applyFont="1" applyBorder="1"/>
    <xf numFmtId="0" fontId="0" fillId="0" borderId="7" xfId="0" applyBorder="1"/>
    <xf numFmtId="0" fontId="2" fillId="0" borderId="8" xfId="0" applyFont="1" applyBorder="1"/>
    <xf numFmtId="0" fontId="6" fillId="0" borderId="1" xfId="0" applyFont="1" applyBorder="1"/>
    <xf numFmtId="0" fontId="6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5" fillId="0" borderId="6" xfId="0" applyFont="1" applyBorder="1"/>
    <xf numFmtId="0" fontId="0" fillId="0" borderId="0" xfId="0" applyAlignment="1">
      <alignment horizontal="center"/>
    </xf>
    <xf numFmtId="0" fontId="2" fillId="0" borderId="9" xfId="0" applyFont="1" applyBorder="1"/>
    <xf numFmtId="0" fontId="2" fillId="0" borderId="2" xfId="0" applyFont="1" applyBorder="1"/>
    <xf numFmtId="0" fontId="2" fillId="0" borderId="5" xfId="0" applyFont="1" applyBorder="1"/>
    <xf numFmtId="0" fontId="0" fillId="0" borderId="4" xfId="0" applyBorder="1"/>
    <xf numFmtId="0" fontId="1" fillId="0" borderId="4" xfId="0" applyFont="1" applyBorder="1"/>
    <xf numFmtId="0" fontId="1" fillId="0" borderId="10" xfId="0" applyFont="1" applyBorder="1"/>
    <xf numFmtId="0" fontId="0" fillId="0" borderId="10" xfId="0" applyBorder="1"/>
  </cellXfs>
  <cellStyles count="1">
    <cellStyle name="Normal" xfId="0" builtinId="0"/>
  </cellStyles>
  <dxfs count="14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3" sqref="B23"/>
    </sheetView>
  </sheetViews>
  <sheetFormatPr defaultRowHeight="15" x14ac:dyDescent="0.25"/>
  <cols>
    <col min="1" max="1" width="17.85546875" bestFit="1" customWidth="1"/>
    <col min="2" max="2" width="11.42578125" customWidth="1"/>
    <col min="3" max="3" width="16.140625" customWidth="1"/>
  </cols>
  <sheetData>
    <row r="1" spans="1:7" x14ac:dyDescent="0.25">
      <c r="A1" s="16" t="s">
        <v>10</v>
      </c>
      <c r="B1" s="16"/>
      <c r="C1" s="16"/>
      <c r="D1" s="16"/>
      <c r="E1" s="16"/>
      <c r="F1" t="s">
        <v>21</v>
      </c>
    </row>
    <row r="2" spans="1:7" x14ac:dyDescent="0.25">
      <c r="B2" t="s">
        <v>0</v>
      </c>
      <c r="C2" t="s">
        <v>2</v>
      </c>
      <c r="D2" t="s">
        <v>1</v>
      </c>
    </row>
    <row r="3" spans="1:7" x14ac:dyDescent="0.25">
      <c r="A3" t="s">
        <v>3</v>
      </c>
      <c r="B3" s="1">
        <v>500</v>
      </c>
      <c r="C3">
        <v>782</v>
      </c>
      <c r="D3" s="2">
        <f>B3+(B3*0.1)</f>
        <v>550</v>
      </c>
      <c r="F3" t="s">
        <v>22</v>
      </c>
    </row>
    <row r="4" spans="1:7" x14ac:dyDescent="0.25">
      <c r="A4" t="s">
        <v>4</v>
      </c>
      <c r="B4" s="1">
        <v>300</v>
      </c>
      <c r="C4">
        <v>206</v>
      </c>
      <c r="D4" s="2">
        <f t="shared" ref="D4:D11" si="0">B4+(B4*0.1)</f>
        <v>330</v>
      </c>
      <c r="F4" t="s">
        <v>22</v>
      </c>
    </row>
    <row r="5" spans="1:7" x14ac:dyDescent="0.25">
      <c r="A5" t="s">
        <v>20</v>
      </c>
      <c r="B5" s="1">
        <v>150</v>
      </c>
      <c r="C5">
        <v>181</v>
      </c>
      <c r="D5" s="2">
        <f>B5+(B5*0.1)</f>
        <v>165</v>
      </c>
      <c r="F5" t="s">
        <v>22</v>
      </c>
    </row>
    <row r="6" spans="1:7" x14ac:dyDescent="0.25">
      <c r="A6" t="s">
        <v>17</v>
      </c>
      <c r="B6" s="1">
        <v>900</v>
      </c>
      <c r="C6">
        <v>570</v>
      </c>
      <c r="D6" s="2">
        <f t="shared" si="0"/>
        <v>990</v>
      </c>
      <c r="F6" t="s">
        <v>22</v>
      </c>
    </row>
    <row r="7" spans="1:7" x14ac:dyDescent="0.25">
      <c r="A7" t="s">
        <v>5</v>
      </c>
      <c r="B7" s="1">
        <v>900</v>
      </c>
      <c r="C7">
        <v>972</v>
      </c>
      <c r="D7" s="2">
        <f t="shared" si="0"/>
        <v>990</v>
      </c>
      <c r="F7" t="s">
        <v>22</v>
      </c>
      <c r="G7">
        <v>1</v>
      </c>
    </row>
    <row r="8" spans="1:7" x14ac:dyDescent="0.25">
      <c r="A8" t="s">
        <v>6</v>
      </c>
      <c r="B8" s="1">
        <v>750</v>
      </c>
      <c r="C8">
        <v>1180</v>
      </c>
      <c r="D8" s="2">
        <f t="shared" si="0"/>
        <v>825</v>
      </c>
      <c r="F8" t="s">
        <v>22</v>
      </c>
    </row>
    <row r="9" spans="1:7" x14ac:dyDescent="0.25">
      <c r="A9" t="s">
        <v>23</v>
      </c>
      <c r="B9" s="1"/>
      <c r="C9">
        <v>1442</v>
      </c>
      <c r="D9" s="2"/>
      <c r="F9" t="s">
        <v>22</v>
      </c>
    </row>
    <row r="10" spans="1:7" x14ac:dyDescent="0.25">
      <c r="A10" t="s">
        <v>7</v>
      </c>
      <c r="B10" s="1">
        <v>300</v>
      </c>
      <c r="C10">
        <v>224</v>
      </c>
      <c r="D10" s="2">
        <f t="shared" si="0"/>
        <v>330</v>
      </c>
      <c r="F10" t="s">
        <v>22</v>
      </c>
    </row>
    <row r="11" spans="1:7" x14ac:dyDescent="0.25">
      <c r="A11" t="s">
        <v>8</v>
      </c>
      <c r="B11" s="1">
        <v>200</v>
      </c>
      <c r="C11">
        <v>103</v>
      </c>
      <c r="D11" s="2">
        <f t="shared" si="0"/>
        <v>220</v>
      </c>
      <c r="F11" t="s">
        <v>22</v>
      </c>
    </row>
    <row r="12" spans="1:7" x14ac:dyDescent="0.25">
      <c r="B12" s="1"/>
      <c r="D12" s="2"/>
    </row>
    <row r="13" spans="1:7" x14ac:dyDescent="0.25">
      <c r="A13" t="s">
        <v>9</v>
      </c>
      <c r="B13" s="1">
        <f>SUM(B3:B11)</f>
        <v>4000</v>
      </c>
      <c r="C13" s="3">
        <f>SUM(C3:C8)+SUM(C10:C11)</f>
        <v>4218</v>
      </c>
      <c r="D13" s="2">
        <f>SUM(D3:D11)</f>
        <v>4400</v>
      </c>
    </row>
    <row r="14" spans="1:7" x14ac:dyDescent="0.25">
      <c r="A14" t="s">
        <v>15</v>
      </c>
      <c r="C14">
        <f>B13-C13</f>
        <v>-218</v>
      </c>
    </row>
    <row r="15" spans="1:7" x14ac:dyDescent="0.25">
      <c r="A15" t="s">
        <v>16</v>
      </c>
      <c r="C15" s="5">
        <f>D13-C13</f>
        <v>182</v>
      </c>
    </row>
    <row r="18" spans="4:5" x14ac:dyDescent="0.25">
      <c r="D18" s="4" t="s">
        <v>19</v>
      </c>
      <c r="E18" t="s">
        <v>18</v>
      </c>
    </row>
  </sheetData>
  <mergeCells count="1">
    <mergeCell ref="A1:E1"/>
  </mergeCells>
  <conditionalFormatting sqref="C3">
    <cfRule type="cellIs" dxfId="142" priority="23" operator="between">
      <formula>$B$3</formula>
      <formula>$D$3</formula>
    </cfRule>
    <cfRule type="cellIs" dxfId="141" priority="24" operator="lessThan">
      <formula>$B$3</formula>
    </cfRule>
    <cfRule type="cellIs" dxfId="140" priority="25" operator="greaterThan">
      <formula>$D$3</formula>
    </cfRule>
    <cfRule type="cellIs" dxfId="139" priority="26" operator="greaterThan">
      <formula>"526$D$3"</formula>
    </cfRule>
  </conditionalFormatting>
  <conditionalFormatting sqref="C4:C5">
    <cfRule type="cellIs" dxfId="138" priority="16" operator="lessThan">
      <formula>$B$4</formula>
    </cfRule>
    <cfRule type="cellIs" dxfId="137" priority="17" operator="lessThan">
      <formula>300</formula>
    </cfRule>
    <cfRule type="cellIs" dxfId="136" priority="18" operator="lessThan">
      <formula>300</formula>
    </cfRule>
    <cfRule type="cellIs" dxfId="135" priority="21" operator="lessThan">
      <formula>$B$4</formula>
    </cfRule>
    <cfRule type="cellIs" dxfId="134" priority="22" operator="greaterThan">
      <formula>$D$4</formula>
    </cfRule>
  </conditionalFormatting>
  <conditionalFormatting sqref="C6">
    <cfRule type="cellIs" dxfId="133" priority="4" operator="between">
      <formula>$B$6</formula>
      <formula>$D$6</formula>
    </cfRule>
    <cfRule type="cellIs" dxfId="132" priority="6" operator="between">
      <formula>$B$6</formula>
      <formula>$D$6</formula>
    </cfRule>
    <cfRule type="cellIs" dxfId="131" priority="19" operator="lessThan">
      <formula>$B$6</formula>
    </cfRule>
    <cfRule type="cellIs" dxfId="130" priority="20" operator="greaterThan">
      <formula>$D$6</formula>
    </cfRule>
  </conditionalFormatting>
  <conditionalFormatting sqref="C7">
    <cfRule type="cellIs" dxfId="129" priority="14" operator="greaterThan">
      <formula>$D$7</formula>
    </cfRule>
    <cfRule type="cellIs" dxfId="128" priority="15" operator="lessThan">
      <formula>$B$7</formula>
    </cfRule>
  </conditionalFormatting>
  <conditionalFormatting sqref="C8:C11">
    <cfRule type="cellIs" dxfId="127" priority="11" operator="greaterThan">
      <formula>$D$8</formula>
    </cfRule>
    <cfRule type="cellIs" dxfId="126" priority="12" operator="lessThan">
      <formula>$B$8</formula>
    </cfRule>
    <cfRule type="cellIs" dxfId="125" priority="13" operator="greaterThan">
      <formula>$B$8</formula>
    </cfRule>
  </conditionalFormatting>
  <conditionalFormatting sqref="C10">
    <cfRule type="cellIs" dxfId="124" priority="9" operator="greaterThan">
      <formula>$D$10</formula>
    </cfRule>
    <cfRule type="cellIs" dxfId="123" priority="10" operator="lessThan">
      <formula>$B$10</formula>
    </cfRule>
  </conditionalFormatting>
  <conditionalFormatting sqref="C11">
    <cfRule type="cellIs" dxfId="122" priority="7" operator="greaterThan">
      <formula>$D$11</formula>
    </cfRule>
    <cfRule type="cellIs" dxfId="121" priority="8" operator="lessThan">
      <formula>$B$11</formula>
    </cfRule>
  </conditionalFormatting>
  <conditionalFormatting sqref="F2:F15">
    <cfRule type="containsText" dxfId="120" priority="2" operator="containsText" text="N">
      <formula>NOT(ISERROR(SEARCH("N",F2)))</formula>
    </cfRule>
    <cfRule type="containsText" dxfId="119" priority="3" operator="containsText" text="Y">
      <formula>NOT(ISERROR(SEARCH("Y",F2)))</formula>
    </cfRule>
  </conditionalFormatting>
  <conditionalFormatting sqref="F3:F15">
    <cfRule type="containsText" dxfId="118" priority="1" operator="containsText" text="r">
      <formula>NOT(ISERROR(SEARCH("r",F3)))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9" sqref="E19"/>
    </sheetView>
  </sheetViews>
  <sheetFormatPr defaultRowHeight="15" x14ac:dyDescent="0.25"/>
  <cols>
    <col min="1" max="1" width="13.140625" bestFit="1" customWidth="1"/>
    <col min="2" max="2" width="10.7109375" bestFit="1" customWidth="1"/>
  </cols>
  <sheetData>
    <row r="1" spans="1:7" x14ac:dyDescent="0.25">
      <c r="A1" s="16" t="s">
        <v>14</v>
      </c>
      <c r="B1" s="16"/>
      <c r="C1" s="16"/>
      <c r="D1" s="16"/>
      <c r="E1" s="16"/>
      <c r="F1" t="s">
        <v>21</v>
      </c>
      <c r="G1" t="s">
        <v>24</v>
      </c>
    </row>
    <row r="2" spans="1:7" x14ac:dyDescent="0.25">
      <c r="B2" t="s">
        <v>0</v>
      </c>
      <c r="C2" t="s">
        <v>2</v>
      </c>
      <c r="D2" t="s">
        <v>1</v>
      </c>
    </row>
    <row r="3" spans="1:7" x14ac:dyDescent="0.25">
      <c r="A3" t="s">
        <v>3</v>
      </c>
      <c r="B3" s="1">
        <v>100</v>
      </c>
      <c r="C3">
        <v>90</v>
      </c>
      <c r="D3" s="2">
        <f>B3+(B3*0.1)</f>
        <v>110</v>
      </c>
      <c r="F3" t="s">
        <v>22</v>
      </c>
      <c r="G3">
        <v>2</v>
      </c>
    </row>
    <row r="4" spans="1:7" x14ac:dyDescent="0.25">
      <c r="A4" t="s">
        <v>11</v>
      </c>
      <c r="B4" s="1">
        <v>500</v>
      </c>
      <c r="C4">
        <v>558</v>
      </c>
      <c r="D4" s="2">
        <f t="shared" ref="D4:D9" si="0">B4+(B4*0.1)</f>
        <v>550</v>
      </c>
      <c r="F4" t="s">
        <v>22</v>
      </c>
      <c r="G4">
        <v>10</v>
      </c>
    </row>
    <row r="5" spans="1:7" x14ac:dyDescent="0.25">
      <c r="A5" t="s">
        <v>13</v>
      </c>
      <c r="B5" s="1">
        <v>600</v>
      </c>
      <c r="C5">
        <v>500</v>
      </c>
      <c r="D5" s="2">
        <f t="shared" si="0"/>
        <v>660</v>
      </c>
      <c r="F5" t="s">
        <v>22</v>
      </c>
      <c r="G5">
        <v>11</v>
      </c>
    </row>
    <row r="6" spans="1:7" x14ac:dyDescent="0.25">
      <c r="A6" t="s">
        <v>12</v>
      </c>
      <c r="B6" s="1">
        <v>600</v>
      </c>
      <c r="C6">
        <v>854</v>
      </c>
      <c r="D6" s="2">
        <f t="shared" si="0"/>
        <v>660</v>
      </c>
      <c r="F6" t="s">
        <v>22</v>
      </c>
      <c r="G6">
        <v>13</v>
      </c>
    </row>
    <row r="7" spans="1:7" x14ac:dyDescent="0.25">
      <c r="A7" t="s">
        <v>7</v>
      </c>
      <c r="B7" s="1">
        <v>200</v>
      </c>
      <c r="C7">
        <v>182</v>
      </c>
      <c r="D7" s="2">
        <f t="shared" si="0"/>
        <v>220</v>
      </c>
      <c r="F7" t="s">
        <v>22</v>
      </c>
      <c r="G7">
        <v>1</v>
      </c>
    </row>
    <row r="8" spans="1:7" x14ac:dyDescent="0.25">
      <c r="B8" s="1"/>
      <c r="D8" s="2">
        <f t="shared" si="0"/>
        <v>0</v>
      </c>
    </row>
    <row r="9" spans="1:7" x14ac:dyDescent="0.25">
      <c r="B9" s="1"/>
      <c r="D9" s="2">
        <f t="shared" si="0"/>
        <v>0</v>
      </c>
    </row>
    <row r="10" spans="1:7" x14ac:dyDescent="0.25">
      <c r="B10" s="1"/>
      <c r="D10" s="2"/>
    </row>
    <row r="11" spans="1:7" x14ac:dyDescent="0.25">
      <c r="A11" t="s">
        <v>9</v>
      </c>
      <c r="B11" s="1">
        <f>SUM(B3:B9)</f>
        <v>2000</v>
      </c>
      <c r="C11" s="1">
        <f>SUM(C3:C9)</f>
        <v>2184</v>
      </c>
      <c r="D11" s="2">
        <f t="shared" ref="D11" si="1">SUM(D3:D9)</f>
        <v>2200</v>
      </c>
      <c r="G11">
        <f>SUM(G3:G7)</f>
        <v>37</v>
      </c>
    </row>
    <row r="13" spans="1:7" x14ac:dyDescent="0.25">
      <c r="B13" t="s">
        <v>15</v>
      </c>
      <c r="C13" s="5">
        <f>D11-C11</f>
        <v>16</v>
      </c>
    </row>
  </sheetData>
  <mergeCells count="1">
    <mergeCell ref="A1:E1"/>
  </mergeCells>
  <conditionalFormatting sqref="C3">
    <cfRule type="cellIs" dxfId="117" priority="23" operator="between">
      <formula>$B$3</formula>
      <formula>$D$3</formula>
    </cfRule>
    <cfRule type="cellIs" dxfId="116" priority="24" operator="lessThan">
      <formula>$B$3</formula>
    </cfRule>
    <cfRule type="cellIs" dxfId="115" priority="25" operator="greaterThan">
      <formula>$D$3</formula>
    </cfRule>
    <cfRule type="cellIs" dxfId="114" priority="26" operator="greaterThan">
      <formula>"526$D$3"</formula>
    </cfRule>
  </conditionalFormatting>
  <conditionalFormatting sqref="C4">
    <cfRule type="cellIs" dxfId="113" priority="16" operator="lessThan">
      <formula>$B$4</formula>
    </cfRule>
    <cfRule type="cellIs" dxfId="112" priority="17" operator="lessThan">
      <formula>300</formula>
    </cfRule>
    <cfRule type="cellIs" dxfId="111" priority="18" operator="lessThan">
      <formula>300</formula>
    </cfRule>
    <cfRule type="cellIs" dxfId="110" priority="21" operator="lessThan">
      <formula>$B$4</formula>
    </cfRule>
    <cfRule type="cellIs" dxfId="109" priority="22" operator="greaterThan">
      <formula>$D$4</formula>
    </cfRule>
  </conditionalFormatting>
  <conditionalFormatting sqref="C5">
    <cfRule type="cellIs" dxfId="108" priority="6" operator="between">
      <formula>$B$5</formula>
      <formula>$D$5</formula>
    </cfRule>
    <cfRule type="cellIs" dxfId="107" priority="19" operator="lessThan">
      <formula>$B$5</formula>
    </cfRule>
    <cfRule type="cellIs" dxfId="106" priority="20" operator="greaterThan">
      <formula>$D$5</formula>
    </cfRule>
  </conditionalFormatting>
  <conditionalFormatting sqref="C6">
    <cfRule type="cellIs" dxfId="105" priority="14" operator="greaterThan">
      <formula>$D$6</formula>
    </cfRule>
    <cfRule type="cellIs" dxfId="104" priority="15" operator="lessThan">
      <formula>$B$6</formula>
    </cfRule>
  </conditionalFormatting>
  <conditionalFormatting sqref="C7:C9">
    <cfRule type="cellIs" dxfId="103" priority="11" operator="greaterThan">
      <formula>$D$7</formula>
    </cfRule>
    <cfRule type="cellIs" dxfId="102" priority="12" operator="lessThan">
      <formula>$B$7</formula>
    </cfRule>
    <cfRule type="cellIs" dxfId="101" priority="13" operator="greaterThan">
      <formula>$B$7</formula>
    </cfRule>
  </conditionalFormatting>
  <conditionalFormatting sqref="C8">
    <cfRule type="cellIs" dxfId="100" priority="9" operator="greaterThan">
      <formula>$D$8</formula>
    </cfRule>
    <cfRule type="cellIs" dxfId="99" priority="10" operator="lessThan">
      <formula>$B$8</formula>
    </cfRule>
  </conditionalFormatting>
  <conditionalFormatting sqref="C9">
    <cfRule type="cellIs" dxfId="98" priority="7" operator="greaterThan">
      <formula>$D$9</formula>
    </cfRule>
    <cfRule type="cellIs" dxfId="97" priority="8" operator="lessThan">
      <formula>$B$9</formula>
    </cfRule>
  </conditionalFormatting>
  <conditionalFormatting sqref="F2:F11">
    <cfRule type="containsText" dxfId="96" priority="3" operator="containsText" text="N">
      <formula>NOT(ISERROR(SEARCH("N",F2)))</formula>
    </cfRule>
    <cfRule type="containsText" dxfId="95" priority="4" operator="containsText" text="Y">
      <formula>NOT(ISERROR(SEARCH("Y",F2)))</formula>
    </cfRule>
  </conditionalFormatting>
  <conditionalFormatting sqref="F3:F11">
    <cfRule type="containsText" dxfId="94" priority="2" operator="containsText" text="r">
      <formula>NOT(ISERROR(SEARCH("r",F3)))</formula>
    </cfRule>
  </conditionalFormatting>
  <conditionalFormatting sqref="F3:F7">
    <cfRule type="containsText" dxfId="93" priority="1" operator="containsText" text="w">
      <formula>NOT(ISERROR(SEARCH("w",F3)))</formula>
    </cfRule>
  </conditionalFormatting>
  <pageMargins left="0.7" right="0.7" top="0.75" bottom="0.75" header="0.3" footer="0.3"/>
  <pageSetup paperSiz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2" workbookViewId="0">
      <selection activeCell="A2" sqref="A2:F11"/>
    </sheetView>
  </sheetViews>
  <sheetFormatPr defaultRowHeight="15" x14ac:dyDescent="0.25"/>
  <cols>
    <col min="1" max="1" width="10.5703125" bestFit="1" customWidth="1"/>
  </cols>
  <sheetData>
    <row r="1" spans="1:11" x14ac:dyDescent="0.25">
      <c r="A1" s="16" t="s">
        <v>28</v>
      </c>
      <c r="B1" s="16"/>
      <c r="C1" s="16"/>
      <c r="D1" s="16"/>
      <c r="E1" s="16"/>
      <c r="F1" t="s">
        <v>21</v>
      </c>
      <c r="G1" t="s">
        <v>33</v>
      </c>
      <c r="H1" t="s">
        <v>24</v>
      </c>
      <c r="I1" t="s">
        <v>30</v>
      </c>
      <c r="K1" t="s">
        <v>31</v>
      </c>
    </row>
    <row r="2" spans="1:11" x14ac:dyDescent="0.25">
      <c r="B2" t="s">
        <v>0</v>
      </c>
      <c r="C2" t="s">
        <v>2</v>
      </c>
      <c r="D2" t="s">
        <v>1</v>
      </c>
    </row>
    <row r="3" spans="1:11" x14ac:dyDescent="0.25">
      <c r="A3" t="s">
        <v>25</v>
      </c>
      <c r="B3" s="1">
        <v>550</v>
      </c>
      <c r="C3">
        <v>700</v>
      </c>
      <c r="D3" s="2">
        <f t="shared" ref="D3:D6" si="0">B3+(B3*0.1)</f>
        <v>605</v>
      </c>
      <c r="F3" t="s">
        <v>22</v>
      </c>
      <c r="G3">
        <v>1.5</v>
      </c>
      <c r="H3">
        <v>25</v>
      </c>
      <c r="I3">
        <v>10</v>
      </c>
    </row>
    <row r="4" spans="1:11" x14ac:dyDescent="0.25">
      <c r="A4" t="s">
        <v>26</v>
      </c>
      <c r="B4" s="1">
        <v>150</v>
      </c>
      <c r="C4">
        <v>161</v>
      </c>
      <c r="D4" s="2">
        <f t="shared" si="0"/>
        <v>165</v>
      </c>
      <c r="F4" t="s">
        <v>22</v>
      </c>
      <c r="G4">
        <v>0.5</v>
      </c>
    </row>
    <row r="5" spans="1:11" x14ac:dyDescent="0.25">
      <c r="A5" t="s">
        <v>27</v>
      </c>
      <c r="B5" s="1">
        <v>650</v>
      </c>
      <c r="C5">
        <v>517</v>
      </c>
      <c r="D5" s="2">
        <f t="shared" si="0"/>
        <v>715</v>
      </c>
      <c r="F5" t="s">
        <v>22</v>
      </c>
      <c r="G5">
        <v>1.5</v>
      </c>
      <c r="H5">
        <v>0</v>
      </c>
      <c r="I5">
        <v>5</v>
      </c>
      <c r="K5">
        <v>2</v>
      </c>
    </row>
    <row r="6" spans="1:11" x14ac:dyDescent="0.25">
      <c r="A6" t="s">
        <v>7</v>
      </c>
      <c r="B6" s="1">
        <v>150</v>
      </c>
      <c r="C6">
        <v>132</v>
      </c>
      <c r="D6" s="2">
        <f t="shared" si="0"/>
        <v>165</v>
      </c>
      <c r="F6" t="s">
        <v>22</v>
      </c>
      <c r="G6">
        <v>0.5</v>
      </c>
    </row>
    <row r="7" spans="1:11" x14ac:dyDescent="0.25">
      <c r="A7" t="s">
        <v>29</v>
      </c>
      <c r="B7" s="1"/>
      <c r="C7">
        <v>27</v>
      </c>
      <c r="D7" s="2">
        <f>B7+(B7*0.1)</f>
        <v>0</v>
      </c>
      <c r="F7" t="s">
        <v>22</v>
      </c>
      <c r="G7">
        <v>1</v>
      </c>
    </row>
    <row r="8" spans="1:11" x14ac:dyDescent="0.25">
      <c r="A8" t="s">
        <v>32</v>
      </c>
      <c r="B8" s="1"/>
      <c r="D8" s="2"/>
      <c r="F8" t="s">
        <v>22</v>
      </c>
      <c r="G8">
        <v>1</v>
      </c>
    </row>
    <row r="9" spans="1:11" x14ac:dyDescent="0.25">
      <c r="A9" t="s">
        <v>9</v>
      </c>
      <c r="B9" s="1">
        <f>SUM(B3:B7)</f>
        <v>1500</v>
      </c>
      <c r="C9" s="1">
        <f>SUM(C3:C7)</f>
        <v>1537</v>
      </c>
      <c r="D9" s="2">
        <f>SUM(D3:D7)</f>
        <v>1650</v>
      </c>
      <c r="H9">
        <f>SUM(H3:H6)</f>
        <v>25</v>
      </c>
      <c r="I9" s="5">
        <f>15-H9</f>
        <v>-10</v>
      </c>
      <c r="K9">
        <f>SUM(K2:K7)</f>
        <v>2</v>
      </c>
    </row>
    <row r="11" spans="1:11" x14ac:dyDescent="0.25">
      <c r="B11" t="s">
        <v>15</v>
      </c>
      <c r="C11" s="5">
        <f>D9-C9</f>
        <v>113</v>
      </c>
      <c r="G11">
        <f>SUM(G3:G8)</f>
        <v>6</v>
      </c>
    </row>
    <row r="14" spans="1:11" x14ac:dyDescent="0.25">
      <c r="C14" t="s">
        <v>34</v>
      </c>
    </row>
    <row r="16" spans="1:11" x14ac:dyDescent="0.25">
      <c r="C16" t="s">
        <v>35</v>
      </c>
    </row>
  </sheetData>
  <mergeCells count="1">
    <mergeCell ref="A1:E1"/>
  </mergeCells>
  <conditionalFormatting sqref="C3">
    <cfRule type="cellIs" dxfId="92" priority="18" operator="lessThan">
      <formula>$B$3</formula>
    </cfRule>
    <cfRule type="cellIs" dxfId="91" priority="19" operator="lessThan">
      <formula>300</formula>
    </cfRule>
    <cfRule type="cellIs" dxfId="90" priority="20" operator="lessThan">
      <formula>300</formula>
    </cfRule>
    <cfRule type="cellIs" dxfId="89" priority="23" operator="lessThan">
      <formula>$B$3</formula>
    </cfRule>
    <cfRule type="cellIs" dxfId="88" priority="24" operator="greaterThan">
      <formula>$D$3</formula>
    </cfRule>
  </conditionalFormatting>
  <conditionalFormatting sqref="C4">
    <cfRule type="cellIs" dxfId="87" priority="8" operator="between">
      <formula>$B$4</formula>
      <formula>$D$4</formula>
    </cfRule>
    <cfRule type="cellIs" dxfId="86" priority="21" operator="lessThan">
      <formula>$B$4</formula>
    </cfRule>
    <cfRule type="cellIs" dxfId="85" priority="22" operator="greaterThan">
      <formula>$D$4</formula>
    </cfRule>
  </conditionalFormatting>
  <conditionalFormatting sqref="C5">
    <cfRule type="cellIs" dxfId="84" priority="16" operator="greaterThan">
      <formula>$D$5</formula>
    </cfRule>
    <cfRule type="cellIs" dxfId="83" priority="17" operator="lessThan">
      <formula>$B$5</formula>
    </cfRule>
  </conditionalFormatting>
  <conditionalFormatting sqref="C6">
    <cfRule type="cellIs" dxfId="82" priority="11" operator="greaterThan">
      <formula>$D$6</formula>
    </cfRule>
    <cfRule type="cellIs" dxfId="81" priority="12" operator="lessThan">
      <formula>$B$6</formula>
    </cfRule>
  </conditionalFormatting>
  <conditionalFormatting sqref="C7">
    <cfRule type="cellIs" dxfId="80" priority="9" operator="greaterThan">
      <formula>$D$7</formula>
    </cfRule>
    <cfRule type="cellIs" dxfId="79" priority="10" operator="lessThan">
      <formula>$B$7</formula>
    </cfRule>
  </conditionalFormatting>
  <conditionalFormatting sqref="F2:G9">
    <cfRule type="containsText" dxfId="78" priority="6" operator="containsText" text="N">
      <formula>NOT(ISERROR(SEARCH("N",F2)))</formula>
    </cfRule>
    <cfRule type="containsText" dxfId="77" priority="7" operator="containsText" text="Y">
      <formula>NOT(ISERROR(SEARCH("Y",F2)))</formula>
    </cfRule>
  </conditionalFormatting>
  <conditionalFormatting sqref="F3:G9">
    <cfRule type="containsText" dxfId="76" priority="5" operator="containsText" text="r">
      <formula>NOT(ISERROR(SEARCH("r",F3)))</formula>
    </cfRule>
  </conditionalFormatting>
  <conditionalFormatting sqref="F3:G8">
    <cfRule type="containsText" dxfId="75" priority="4" operator="containsText" text="w">
      <formula>NOT(ISERROR(SEARCH("w",F3)))</formula>
    </cfRule>
  </conditionalFormatting>
  <conditionalFormatting sqref="C6:C7">
    <cfRule type="cellIs" dxfId="74" priority="30" operator="greaterThan">
      <formula>#REF!</formula>
    </cfRule>
    <cfRule type="cellIs" dxfId="73" priority="31" operator="lessThan">
      <formula>#REF!</formula>
    </cfRule>
    <cfRule type="cellIs" dxfId="72" priority="32" operator="greaterThan">
      <formula>#REF!</formula>
    </cfRule>
  </conditionalFormatting>
  <conditionalFormatting sqref="G11">
    <cfRule type="cellIs" dxfId="71" priority="2" operator="lessThan">
      <formula>7</formula>
    </cfRule>
    <cfRule type="cellIs" dxfId="70" priority="3" operator="greaterThan">
      <formula>6</formula>
    </cfRule>
  </conditionalFormatting>
  <conditionalFormatting sqref="H9">
    <cfRule type="cellIs" dxfId="69" priority="1" operator="greaterThan">
      <formula>$I$3</formula>
    </cfRule>
  </conditionalFormatting>
  <pageMargins left="0.7" right="0.7" top="0.75" bottom="0.75" header="0.3" footer="0.3"/>
  <pageSetup paperSize="1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abSelected="1" workbookViewId="0">
      <selection activeCell="E18" sqref="E18"/>
    </sheetView>
  </sheetViews>
  <sheetFormatPr defaultRowHeight="15" x14ac:dyDescent="0.25"/>
  <cols>
    <col min="1" max="1" width="31.28515625" customWidth="1"/>
    <col min="2" max="2" width="10.7109375" customWidth="1"/>
    <col min="3" max="3" width="8.7109375" customWidth="1"/>
    <col min="4" max="4" width="15.7109375" bestFit="1" customWidth="1"/>
    <col min="5" max="5" width="8.7109375" customWidth="1"/>
    <col min="10" max="10" width="13.140625" bestFit="1" customWidth="1"/>
    <col min="11" max="11" width="17.140625" bestFit="1" customWidth="1"/>
  </cols>
  <sheetData>
    <row r="2" spans="1:12" x14ac:dyDescent="0.25">
      <c r="A2" s="16" t="s">
        <v>56</v>
      </c>
      <c r="B2" s="16"/>
      <c r="C2" s="16"/>
      <c r="D2" s="16"/>
      <c r="E2" s="16"/>
      <c r="F2" t="s">
        <v>43</v>
      </c>
      <c r="G2" t="s">
        <v>42</v>
      </c>
      <c r="H2" t="s">
        <v>44</v>
      </c>
      <c r="I2" t="s">
        <v>47</v>
      </c>
      <c r="J2" t="s">
        <v>45</v>
      </c>
      <c r="K2" t="s">
        <v>48</v>
      </c>
      <c r="L2" t="s">
        <v>46</v>
      </c>
    </row>
    <row r="3" spans="1:12" ht="15.75" thickBot="1" x14ac:dyDescent="0.3">
      <c r="B3" t="s">
        <v>0</v>
      </c>
      <c r="C3" t="s">
        <v>2</v>
      </c>
      <c r="D3" t="s">
        <v>50</v>
      </c>
    </row>
    <row r="4" spans="1:12" ht="15.75" thickBot="1" x14ac:dyDescent="0.3">
      <c r="A4" s="15" t="s">
        <v>60</v>
      </c>
      <c r="B4" s="6">
        <f>SUM(B5)</f>
        <v>500</v>
      </c>
      <c r="C4" s="7">
        <f>SUM(C5)</f>
        <v>0</v>
      </c>
      <c r="D4" s="8">
        <f>B4+(B4*0.1)</f>
        <v>550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</row>
    <row r="5" spans="1:12" ht="15.75" thickBot="1" x14ac:dyDescent="0.3">
      <c r="A5" t="s">
        <v>57</v>
      </c>
      <c r="B5" s="1">
        <v>500</v>
      </c>
      <c r="C5">
        <v>0</v>
      </c>
      <c r="D5" s="17">
        <f>B5+(B5*0.1)</f>
        <v>550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36</v>
      </c>
      <c r="L5" t="s">
        <v>36</v>
      </c>
    </row>
    <row r="6" spans="1:12" ht="15.75" thickBot="1" x14ac:dyDescent="0.3">
      <c r="A6" s="15" t="s">
        <v>61</v>
      </c>
      <c r="B6" s="6">
        <f>SUM(B7:B8)</f>
        <v>1000</v>
      </c>
      <c r="C6" s="7">
        <f>SUM(C7:C8)</f>
        <v>0</v>
      </c>
      <c r="D6" s="8">
        <f>B6+(B6*0.1)</f>
        <v>1100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</row>
    <row r="7" spans="1:12" x14ac:dyDescent="0.25">
      <c r="A7" t="s">
        <v>58</v>
      </c>
      <c r="B7" s="1">
        <v>800</v>
      </c>
      <c r="D7" s="18">
        <f t="shared" ref="D7:D11" si="0">B7+(B7*0.1)</f>
        <v>880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</row>
    <row r="8" spans="1:12" ht="15.75" thickBot="1" x14ac:dyDescent="0.3">
      <c r="A8" t="s">
        <v>26</v>
      </c>
      <c r="B8" s="1">
        <v>200</v>
      </c>
      <c r="D8" s="18">
        <f>B8+(B8*0.1)</f>
        <v>220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</row>
    <row r="9" spans="1:12" ht="15.75" thickBot="1" x14ac:dyDescent="0.3">
      <c r="A9" s="15" t="s">
        <v>59</v>
      </c>
      <c r="B9" s="6">
        <f>SUM(B10:B11)</f>
        <v>2000</v>
      </c>
      <c r="C9" s="7">
        <f>SUM(C10:C11)</f>
        <v>0</v>
      </c>
      <c r="D9" s="8">
        <f>B9+(B9*0.1)</f>
        <v>2200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</row>
    <row r="10" spans="1:12" x14ac:dyDescent="0.25">
      <c r="A10" s="9" t="s">
        <v>37</v>
      </c>
      <c r="B10" s="10">
        <v>1000</v>
      </c>
      <c r="C10" s="10"/>
      <c r="D10" s="11">
        <f t="shared" si="0"/>
        <v>1100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</row>
    <row r="11" spans="1:12" ht="15.75" thickBot="1" x14ac:dyDescent="0.3">
      <c r="A11" s="12" t="s">
        <v>38</v>
      </c>
      <c r="B11" s="13">
        <v>1000</v>
      </c>
      <c r="C11" s="13"/>
      <c r="D11" s="14">
        <f t="shared" si="0"/>
        <v>1100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</row>
    <row r="12" spans="1:12" ht="15.75" thickBot="1" x14ac:dyDescent="0.3">
      <c r="A12" s="15" t="s">
        <v>49</v>
      </c>
      <c r="B12" s="6">
        <f>SUM(B13:B15)</f>
        <v>2250</v>
      </c>
      <c r="C12" s="7">
        <f>SUM(C13:C15)</f>
        <v>0</v>
      </c>
      <c r="D12" s="8">
        <f t="shared" ref="D12:D18" si="1">B12+(B12*0.1)</f>
        <v>2475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</row>
    <row r="13" spans="1:12" x14ac:dyDescent="0.25">
      <c r="A13" s="9" t="s">
        <v>39</v>
      </c>
      <c r="B13" s="10">
        <v>750</v>
      </c>
      <c r="C13" s="10">
        <v>0</v>
      </c>
      <c r="D13" s="11">
        <f t="shared" si="1"/>
        <v>825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</row>
    <row r="14" spans="1:12" x14ac:dyDescent="0.25">
      <c r="A14" s="9" t="s">
        <v>40</v>
      </c>
      <c r="B14" s="10">
        <v>750</v>
      </c>
      <c r="C14" s="10">
        <v>0</v>
      </c>
      <c r="D14" s="11">
        <f t="shared" si="1"/>
        <v>825</v>
      </c>
      <c r="F14" t="s">
        <v>36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</row>
    <row r="15" spans="1:12" ht="15.75" thickBot="1" x14ac:dyDescent="0.3">
      <c r="A15" s="12" t="s">
        <v>41</v>
      </c>
      <c r="B15" s="13">
        <v>750</v>
      </c>
      <c r="C15" s="10">
        <v>0</v>
      </c>
      <c r="D15" s="14">
        <f t="shared" si="1"/>
        <v>825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</row>
    <row r="16" spans="1:12" ht="15.75" thickBot="1" x14ac:dyDescent="0.3">
      <c r="A16" s="15" t="s">
        <v>62</v>
      </c>
      <c r="B16" s="6">
        <f>SUM(B17:B18)</f>
        <v>2000</v>
      </c>
      <c r="C16" s="7">
        <f>SUM(C17:C18)</f>
        <v>0</v>
      </c>
      <c r="D16" s="8">
        <f>B16+(B16*0.1)</f>
        <v>2200</v>
      </c>
      <c r="F16" t="s">
        <v>36</v>
      </c>
      <c r="G16" t="s">
        <v>36</v>
      </c>
      <c r="H16" t="s">
        <v>36</v>
      </c>
      <c r="I16" t="s">
        <v>36</v>
      </c>
      <c r="J16" t="s">
        <v>36</v>
      </c>
      <c r="K16" t="s">
        <v>36</v>
      </c>
      <c r="L16" t="s">
        <v>36</v>
      </c>
    </row>
    <row r="17" spans="1:12" x14ac:dyDescent="0.25">
      <c r="A17" t="s">
        <v>6</v>
      </c>
      <c r="B17" s="1">
        <v>1000</v>
      </c>
      <c r="C17">
        <v>0</v>
      </c>
      <c r="D17" s="17">
        <f t="shared" ref="D17" si="2">B17+(B17*0.1)</f>
        <v>1100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</row>
    <row r="18" spans="1:12" ht="15.75" thickBot="1" x14ac:dyDescent="0.3">
      <c r="A18" t="s">
        <v>6</v>
      </c>
      <c r="B18" s="1">
        <v>1000</v>
      </c>
      <c r="C18">
        <v>0</v>
      </c>
      <c r="D18" s="18">
        <f t="shared" si="1"/>
        <v>1100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</row>
    <row r="19" spans="1:12" ht="15.75" thickBot="1" x14ac:dyDescent="0.3">
      <c r="A19" s="15" t="s">
        <v>63</v>
      </c>
      <c r="B19" s="6">
        <f>SUM(B20:B21)</f>
        <v>1000</v>
      </c>
      <c r="C19" s="7">
        <f>SUM(C20:C21)</f>
        <v>0</v>
      </c>
      <c r="D19" s="8">
        <f>B19+(B19*0.1)</f>
        <v>1100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</row>
    <row r="20" spans="1:12" x14ac:dyDescent="0.25">
      <c r="A20" s="23" t="s">
        <v>7</v>
      </c>
      <c r="B20" s="22">
        <v>500</v>
      </c>
      <c r="C20" s="23">
        <v>0</v>
      </c>
      <c r="D20" s="17">
        <f>B20+(B20*0.1)</f>
        <v>550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</row>
    <row r="21" spans="1:12" ht="15.75" thickBot="1" x14ac:dyDescent="0.3">
      <c r="A21" s="20" t="s">
        <v>7</v>
      </c>
      <c r="B21" s="21">
        <v>500</v>
      </c>
      <c r="C21" s="20">
        <v>0</v>
      </c>
      <c r="D21" s="19">
        <f>B21+(B21*0.1)</f>
        <v>550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</row>
    <row r="22" spans="1:12" x14ac:dyDescent="0.25">
      <c r="B22" s="1"/>
      <c r="D22" s="2"/>
    </row>
    <row r="23" spans="1:12" x14ac:dyDescent="0.25">
      <c r="A23" t="s">
        <v>9</v>
      </c>
      <c r="B23" s="1">
        <f>SUM(B4,B6,B9,B12,B16,B19)</f>
        <v>8750</v>
      </c>
      <c r="C23" s="1">
        <f>SUM(C5:C9,C12,C18:C21)</f>
        <v>0</v>
      </c>
      <c r="D23" s="2">
        <f>SUM(D4,D6,D9,D12,D16,D19,)</f>
        <v>9625</v>
      </c>
    </row>
    <row r="25" spans="1:12" x14ac:dyDescent="0.25">
      <c r="B25" t="s">
        <v>15</v>
      </c>
      <c r="C25" s="2">
        <f>4400-C23</f>
        <v>4400</v>
      </c>
    </row>
  </sheetData>
  <mergeCells count="1">
    <mergeCell ref="A2:E2"/>
  </mergeCells>
  <conditionalFormatting sqref="C5">
    <cfRule type="cellIs" dxfId="68" priority="62" operator="between">
      <formula>$B$3</formula>
      <formula>$D$3</formula>
    </cfRule>
    <cfRule type="cellIs" dxfId="67" priority="63" operator="lessThan">
      <formula>$B$3</formula>
    </cfRule>
    <cfRule type="cellIs" dxfId="66" priority="64" operator="greaterThan">
      <formula>$D$3</formula>
    </cfRule>
    <cfRule type="cellIs" dxfId="65" priority="65" operator="greaterThan">
      <formula>"526$D$3"</formula>
    </cfRule>
  </conditionalFormatting>
  <conditionalFormatting sqref="C7:C8">
    <cfRule type="cellIs" dxfId="64" priority="55" operator="lessThan">
      <formula>$B$5</formula>
    </cfRule>
    <cfRule type="cellIs" dxfId="63" priority="56" operator="lessThan">
      <formula>300</formula>
    </cfRule>
    <cfRule type="cellIs" dxfId="62" priority="57" operator="lessThan">
      <formula>300</formula>
    </cfRule>
    <cfRule type="cellIs" dxfId="61" priority="60" operator="lessThan">
      <formula>$B$5</formula>
    </cfRule>
    <cfRule type="cellIs" dxfId="60" priority="61" operator="greaterThan">
      <formula>$D$5</formula>
    </cfRule>
  </conditionalFormatting>
  <conditionalFormatting sqref="C10:C15 C20:C21 C17:C18">
    <cfRule type="cellIs" dxfId="59" priority="19" operator="greaterThan">
      <formula>$D$10</formula>
    </cfRule>
    <cfRule type="cellIs" dxfId="58" priority="48" operator="greaterThan">
      <formula>$D$9</formula>
    </cfRule>
    <cfRule type="cellIs" dxfId="57" priority="49" operator="lessThan">
      <formula>$B$9</formula>
    </cfRule>
  </conditionalFormatting>
  <conditionalFormatting sqref="F3 G5:L22 F5:F23 F4:L4">
    <cfRule type="containsText" dxfId="56" priority="43" operator="containsText" text="N">
      <formula>NOT(ISERROR(SEARCH("N",F3)))</formula>
    </cfRule>
    <cfRule type="containsText" dxfId="55" priority="44" operator="containsText" text="Y">
      <formula>NOT(ISERROR(SEARCH("Y",F3)))</formula>
    </cfRule>
  </conditionalFormatting>
  <conditionalFormatting sqref="G21:L22 F21:F23 F4:L20">
    <cfRule type="containsText" dxfId="54" priority="42" operator="containsText" text="r">
      <formula>NOT(ISERROR(SEARCH("r",F4)))</formula>
    </cfRule>
  </conditionalFormatting>
  <conditionalFormatting sqref="F4:L9">
    <cfRule type="containsText" dxfId="53" priority="41" operator="containsText" text="w">
      <formula>NOT(ISERROR(SEARCH("w",F4)))</formula>
    </cfRule>
  </conditionalFormatting>
  <conditionalFormatting sqref="C22">
    <cfRule type="cellIs" dxfId="52" priority="36" operator="greaterThan">
      <formula>$D$10</formula>
    </cfRule>
    <cfRule type="cellIs" dxfId="51" priority="37" operator="lessThan">
      <formula>$B$10</formula>
    </cfRule>
  </conditionalFormatting>
  <conditionalFormatting sqref="C14">
    <cfRule type="cellIs" dxfId="34" priority="18" operator="greaterThan">
      <formula>$D$14</formula>
    </cfRule>
  </conditionalFormatting>
  <conditionalFormatting sqref="C15">
    <cfRule type="cellIs" dxfId="33" priority="17" operator="greaterThan">
      <formula>$D$15</formula>
    </cfRule>
  </conditionalFormatting>
  <conditionalFormatting sqref="C20:C21">
    <cfRule type="cellIs" dxfId="32" priority="16" operator="greaterThan">
      <formula>$D$21</formula>
    </cfRule>
  </conditionalFormatting>
  <conditionalFormatting sqref="C6 C4 C9:C15 C20:C22 C17:C18">
    <cfRule type="cellIs" dxfId="31" priority="77" operator="greaterThan">
      <formula>$D$8</formula>
    </cfRule>
    <cfRule type="cellIs" dxfId="30" priority="78" operator="lessThan">
      <formula>$B$8</formula>
    </cfRule>
    <cfRule type="cellIs" dxfId="29" priority="79" operator="greaterThan">
      <formula>$B$8</formula>
    </cfRule>
  </conditionalFormatting>
  <conditionalFormatting sqref="C16">
    <cfRule type="cellIs" dxfId="26" priority="4" operator="greaterThan">
      <formula>$D$8</formula>
    </cfRule>
    <cfRule type="cellIs" dxfId="25" priority="5" operator="lessThan">
      <formula>$B$8</formula>
    </cfRule>
    <cfRule type="cellIs" dxfId="24" priority="6" operator="greaterThan">
      <formula>$B$8</formula>
    </cfRule>
  </conditionalFormatting>
  <conditionalFormatting sqref="C19">
    <cfRule type="cellIs" dxfId="23" priority="1" operator="greaterThan">
      <formula>$D$8</formula>
    </cfRule>
    <cfRule type="cellIs" dxfId="22" priority="2" operator="lessThan">
      <formula>$B$8</formula>
    </cfRule>
    <cfRule type="cellIs" dxfId="21" priority="3" operator="greaterThan">
      <formula>$B$8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</cols>
  <sheetData>
    <row r="1" spans="1:6" x14ac:dyDescent="0.25">
      <c r="B1" t="s">
        <v>0</v>
      </c>
      <c r="C1" t="s">
        <v>2</v>
      </c>
      <c r="D1" t="s">
        <v>1</v>
      </c>
    </row>
    <row r="2" spans="1:6" x14ac:dyDescent="0.25">
      <c r="A2" t="s">
        <v>3</v>
      </c>
      <c r="B2" s="1">
        <v>450</v>
      </c>
      <c r="C2">
        <v>0</v>
      </c>
      <c r="D2" s="2">
        <f t="shared" ref="D2:D6" si="0">B2+(B2*0.1)</f>
        <v>495</v>
      </c>
      <c r="F2" t="s">
        <v>55</v>
      </c>
    </row>
    <row r="3" spans="1:6" x14ac:dyDescent="0.25">
      <c r="A3" t="s">
        <v>51</v>
      </c>
      <c r="B3" s="1">
        <v>900</v>
      </c>
      <c r="C3">
        <v>0</v>
      </c>
      <c r="D3" s="2">
        <f t="shared" si="0"/>
        <v>990</v>
      </c>
      <c r="F3" t="s">
        <v>55</v>
      </c>
    </row>
    <row r="4" spans="1:6" x14ac:dyDescent="0.25">
      <c r="A4" t="s">
        <v>52</v>
      </c>
      <c r="B4" s="1">
        <v>900</v>
      </c>
      <c r="C4">
        <v>0</v>
      </c>
      <c r="D4" s="2">
        <f t="shared" si="0"/>
        <v>990</v>
      </c>
      <c r="F4" t="s">
        <v>36</v>
      </c>
    </row>
    <row r="5" spans="1:6" x14ac:dyDescent="0.25">
      <c r="A5" t="s">
        <v>53</v>
      </c>
      <c r="B5" s="1">
        <v>900</v>
      </c>
      <c r="C5">
        <v>0</v>
      </c>
      <c r="D5" s="2">
        <f t="shared" si="0"/>
        <v>990</v>
      </c>
      <c r="F5" t="s">
        <v>36</v>
      </c>
    </row>
    <row r="6" spans="1:6" x14ac:dyDescent="0.25">
      <c r="A6" t="s">
        <v>54</v>
      </c>
      <c r="B6" s="1">
        <v>450</v>
      </c>
      <c r="C6">
        <v>0</v>
      </c>
      <c r="D6" s="2">
        <f t="shared" si="0"/>
        <v>495</v>
      </c>
      <c r="F6" t="s">
        <v>36</v>
      </c>
    </row>
    <row r="7" spans="1:6" x14ac:dyDescent="0.25">
      <c r="A7" t="s">
        <v>32</v>
      </c>
      <c r="B7" s="1"/>
      <c r="D7" s="2"/>
    </row>
    <row r="8" spans="1:6" x14ac:dyDescent="0.25">
      <c r="A8" t="s">
        <v>9</v>
      </c>
      <c r="B8" s="1">
        <f>SUM(B2:B6)</f>
        <v>3600</v>
      </c>
      <c r="C8" s="1">
        <f>SUM(C2:C6)</f>
        <v>0</v>
      </c>
      <c r="D8" s="2">
        <f>SUM(D2:D6)</f>
        <v>3960</v>
      </c>
    </row>
    <row r="10" spans="1:6" x14ac:dyDescent="0.25">
      <c r="B10" t="s">
        <v>15</v>
      </c>
      <c r="C10" s="5">
        <f>D8-C8</f>
        <v>3960</v>
      </c>
    </row>
  </sheetData>
  <conditionalFormatting sqref="C2">
    <cfRule type="cellIs" dxfId="20" priority="12" operator="lessThan">
      <formula>$B$3</formula>
    </cfRule>
    <cfRule type="cellIs" dxfId="19" priority="13" operator="lessThan">
      <formula>300</formula>
    </cfRule>
    <cfRule type="cellIs" dxfId="18" priority="14" operator="lessThan">
      <formula>300</formula>
    </cfRule>
    <cfRule type="cellIs" dxfId="17" priority="17" operator="lessThan">
      <formula>$B$3</formula>
    </cfRule>
    <cfRule type="cellIs" dxfId="16" priority="18" operator="greaterThan">
      <formula>$D$3</formula>
    </cfRule>
  </conditionalFormatting>
  <conditionalFormatting sqref="C3">
    <cfRule type="cellIs" dxfId="15" priority="5" operator="between">
      <formula>$B$4</formula>
      <formula>$D$4</formula>
    </cfRule>
    <cfRule type="cellIs" dxfId="14" priority="15" operator="lessThan">
      <formula>$B$4</formula>
    </cfRule>
    <cfRule type="cellIs" dxfId="13" priority="16" operator="greaterThan">
      <formula>$D$4</formula>
    </cfRule>
  </conditionalFormatting>
  <conditionalFormatting sqref="C4">
    <cfRule type="cellIs" dxfId="12" priority="10" operator="greaterThan">
      <formula>$D$5</formula>
    </cfRule>
    <cfRule type="cellIs" dxfId="11" priority="11" operator="lessThan">
      <formula>$B$5</formula>
    </cfRule>
  </conditionalFormatting>
  <conditionalFormatting sqref="C5:C6">
    <cfRule type="cellIs" dxfId="10" priority="8" operator="greaterThan">
      <formula>$D$6</formula>
    </cfRule>
    <cfRule type="cellIs" dxfId="9" priority="9" operator="lessThan">
      <formula>$B$6</formula>
    </cfRule>
  </conditionalFormatting>
  <conditionalFormatting sqref="C6">
    <cfRule type="cellIs" dxfId="8" priority="6" operator="greaterThan">
      <formula>$D$7</formula>
    </cfRule>
    <cfRule type="cellIs" dxfId="7" priority="7" operator="lessThan">
      <formula>$B$7</formula>
    </cfRule>
  </conditionalFormatting>
  <conditionalFormatting sqref="F1:F8">
    <cfRule type="containsText" dxfId="6" priority="3" operator="containsText" text="N">
      <formula>NOT(ISERROR(SEARCH("N",F1)))</formula>
    </cfRule>
    <cfRule type="containsText" dxfId="5" priority="4" operator="containsText" text="Y">
      <formula>NOT(ISERROR(SEARCH("Y",F1)))</formula>
    </cfRule>
  </conditionalFormatting>
  <conditionalFormatting sqref="F2:F8">
    <cfRule type="containsText" dxfId="4" priority="2" operator="containsText" text="r">
      <formula>NOT(ISERROR(SEARCH("r",F2)))</formula>
    </cfRule>
  </conditionalFormatting>
  <conditionalFormatting sqref="F2:F7">
    <cfRule type="containsText" dxfId="3" priority="1" operator="containsText" text="w">
      <formula>NOT(ISERROR(SEARCH("w",F2)))</formula>
    </cfRule>
  </conditionalFormatting>
  <conditionalFormatting sqref="C5:C6">
    <cfRule type="cellIs" dxfId="2" priority="19" operator="greaterThan">
      <formula>#REF!</formula>
    </cfRule>
    <cfRule type="cellIs" dxfId="1" priority="20" operator="lessThan">
      <formula>#REF!</formula>
    </cfRule>
    <cfRule type="cellIs" dxfId="0" priority="2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EIA ESSAY</vt:lpstr>
      <vt:lpstr>Transformations</vt:lpstr>
      <vt:lpstr>Proposal</vt:lpstr>
      <vt:lpstr>Group Project</vt:lpstr>
      <vt:lpstr>WATER ESSAY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 McCullough</dc:creator>
  <cp:lastModifiedBy>MATT HUNTER</cp:lastModifiedBy>
  <dcterms:created xsi:type="dcterms:W3CDTF">2019-03-23T22:07:31Z</dcterms:created>
  <dcterms:modified xsi:type="dcterms:W3CDTF">2019-04-25T19:10:39Z</dcterms:modified>
</cp:coreProperties>
</file>