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andrew/Dropbox/"/>
    </mc:Choice>
  </mc:AlternateContent>
  <xr:revisionPtr revIDLastSave="0" documentId="13_ncr:1_{1D7DA75B-86B5-7445-941F-BA0968B07246}" xr6:coauthVersionLast="43" xr6:coauthVersionMax="43" xr10:uidLastSave="{00000000-0000-0000-0000-000000000000}"/>
  <bookViews>
    <workbookView xWindow="0" yWindow="460" windowWidth="28800" windowHeight="16480" xr2:uid="{00000000-000D-0000-FFFF-FFFF00000000}"/>
  </bookViews>
  <sheets>
    <sheet name="Top 20" sheetId="4" r:id="rId1"/>
    <sheet name="Books" sheetId="1" r:id="rId2"/>
    <sheet name="Sourc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 i="1" l="1"/>
  <c r="C6" i="1"/>
  <c r="C7" i="1"/>
  <c r="C8" i="1"/>
  <c r="C9" i="1"/>
  <c r="C10" i="1"/>
  <c r="C11" i="1"/>
  <c r="C12" i="1"/>
  <c r="C5"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B3" i="4" l="1"/>
  <c r="A495" i="1"/>
  <c r="A496" i="1"/>
  <c r="A497" i="1"/>
  <c r="A498" i="1"/>
  <c r="A499" i="1"/>
  <c r="A500" i="1"/>
  <c r="A501" i="1"/>
  <c r="A502" i="1"/>
  <c r="A503" i="1"/>
  <c r="A504" i="1"/>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5" i="1"/>
  <c r="G4" i="4"/>
  <c r="G5" i="4" s="1"/>
  <c r="G6" i="4" s="1"/>
  <c r="G7" i="4" s="1"/>
  <c r="G8" i="4" s="1"/>
  <c r="G9" i="4" s="1"/>
  <c r="G10" i="4" s="1"/>
  <c r="G11" i="4" s="1"/>
  <c r="G12" i="4" s="1"/>
  <c r="G13" i="4" s="1"/>
  <c r="G14" i="4" s="1"/>
  <c r="G15" i="4" s="1"/>
  <c r="G16" i="4" s="1"/>
  <c r="G17" i="4" s="1"/>
  <c r="G18" i="4" s="1"/>
  <c r="G19" i="4" s="1"/>
  <c r="G20" i="4" s="1"/>
  <c r="G21" i="4" s="1"/>
  <c r="G22" i="4" s="1"/>
  <c r="B504" i="1" l="1"/>
  <c r="B496" i="1"/>
  <c r="B499" i="1"/>
  <c r="B500" i="1"/>
  <c r="B502" i="1"/>
  <c r="B497" i="1"/>
  <c r="B495" i="1"/>
  <c r="B498" i="1"/>
  <c r="B503" i="1"/>
  <c r="B501" i="1"/>
  <c r="B493" i="1"/>
  <c r="B5" i="1"/>
  <c r="B481" i="1"/>
  <c r="B465" i="1"/>
  <c r="B441" i="1"/>
  <c r="B425" i="1"/>
  <c r="B401" i="1"/>
  <c r="B369" i="1"/>
  <c r="B345" i="1"/>
  <c r="B321" i="1"/>
  <c r="B297" i="1"/>
  <c r="B273" i="1"/>
  <c r="B249" i="1"/>
  <c r="B225" i="1"/>
  <c r="B209" i="1"/>
  <c r="B201" i="1"/>
  <c r="B193" i="1"/>
  <c r="B185" i="1"/>
  <c r="B177" i="1"/>
  <c r="B157" i="1"/>
  <c r="B125" i="1"/>
  <c r="B93" i="1"/>
  <c r="B61" i="1"/>
  <c r="B29" i="1"/>
  <c r="B489" i="1"/>
  <c r="B485" i="1"/>
  <c r="B477" i="1"/>
  <c r="B473" i="1"/>
  <c r="B457" i="1"/>
  <c r="B449" i="1"/>
  <c r="B433" i="1"/>
  <c r="B417" i="1"/>
  <c r="B409" i="1"/>
  <c r="B393" i="1"/>
  <c r="B385" i="1"/>
  <c r="B377" i="1"/>
  <c r="B361" i="1"/>
  <c r="B353" i="1"/>
  <c r="B337" i="1"/>
  <c r="B329" i="1"/>
  <c r="B313" i="1"/>
  <c r="B305" i="1"/>
  <c r="B289" i="1"/>
  <c r="B281" i="1"/>
  <c r="B265" i="1"/>
  <c r="B257" i="1"/>
  <c r="B241" i="1"/>
  <c r="B233" i="1"/>
  <c r="B217" i="1"/>
  <c r="B491" i="1"/>
  <c r="B487" i="1"/>
  <c r="B483" i="1"/>
  <c r="B479" i="1"/>
  <c r="B475" i="1"/>
  <c r="B151" i="1"/>
  <c r="B119" i="1"/>
  <c r="B87" i="1"/>
  <c r="B55" i="1"/>
  <c r="B23" i="1"/>
  <c r="B467" i="1"/>
  <c r="B459" i="1"/>
  <c r="B451" i="1"/>
  <c r="B443" i="1"/>
  <c r="B435" i="1"/>
  <c r="B427" i="1"/>
  <c r="B419" i="1"/>
  <c r="B411" i="1"/>
  <c r="B403" i="1"/>
  <c r="B395" i="1"/>
  <c r="B387" i="1"/>
  <c r="B379" i="1"/>
  <c r="B371" i="1"/>
  <c r="B363" i="1"/>
  <c r="B355" i="1"/>
  <c r="B347" i="1"/>
  <c r="B339" i="1"/>
  <c r="B331" i="1"/>
  <c r="B323" i="1"/>
  <c r="B315" i="1"/>
  <c r="B307" i="1"/>
  <c r="B299" i="1"/>
  <c r="B291" i="1"/>
  <c r="B283" i="1"/>
  <c r="B275" i="1"/>
  <c r="B267" i="1"/>
  <c r="B259" i="1"/>
  <c r="B251" i="1"/>
  <c r="B243" i="1"/>
  <c r="B235" i="1"/>
  <c r="B227" i="1"/>
  <c r="B219" i="1"/>
  <c r="B211" i="1"/>
  <c r="B203" i="1"/>
  <c r="B195" i="1"/>
  <c r="B187" i="1"/>
  <c r="B179" i="1"/>
  <c r="B171" i="1"/>
  <c r="B165" i="1"/>
  <c r="B159" i="1"/>
  <c r="B153" i="1"/>
  <c r="B139" i="1"/>
  <c r="B133" i="1"/>
  <c r="B127" i="1"/>
  <c r="B121" i="1"/>
  <c r="B107" i="1"/>
  <c r="B101" i="1"/>
  <c r="B95" i="1"/>
  <c r="B89" i="1"/>
  <c r="B75" i="1"/>
  <c r="B69" i="1"/>
  <c r="B63" i="1"/>
  <c r="B57" i="1"/>
  <c r="B43" i="1"/>
  <c r="B37" i="1"/>
  <c r="B31" i="1"/>
  <c r="B25" i="1"/>
  <c r="B11" i="1"/>
  <c r="B494" i="1"/>
  <c r="B492" i="1"/>
  <c r="B490" i="1"/>
  <c r="B488" i="1"/>
  <c r="B486" i="1"/>
  <c r="B484" i="1"/>
  <c r="B482" i="1"/>
  <c r="B480" i="1"/>
  <c r="B478" i="1"/>
  <c r="B476" i="1"/>
  <c r="B474" i="1"/>
  <c r="B469" i="1"/>
  <c r="B461" i="1"/>
  <c r="B453" i="1"/>
  <c r="B445" i="1"/>
  <c r="B437" i="1"/>
  <c r="B429" i="1"/>
  <c r="B421" i="1"/>
  <c r="B413" i="1"/>
  <c r="B405" i="1"/>
  <c r="B397" i="1"/>
  <c r="B389" i="1"/>
  <c r="B381" i="1"/>
  <c r="B373" i="1"/>
  <c r="B365" i="1"/>
  <c r="B357" i="1"/>
  <c r="B349" i="1"/>
  <c r="B341" i="1"/>
  <c r="B333" i="1"/>
  <c r="B325" i="1"/>
  <c r="B317" i="1"/>
  <c r="B309" i="1"/>
  <c r="B301" i="1"/>
  <c r="B293" i="1"/>
  <c r="B285" i="1"/>
  <c r="B277" i="1"/>
  <c r="B269" i="1"/>
  <c r="B261" i="1"/>
  <c r="B253" i="1"/>
  <c r="B245" i="1"/>
  <c r="B237" i="1"/>
  <c r="B229" i="1"/>
  <c r="B221" i="1"/>
  <c r="B213" i="1"/>
  <c r="B205" i="1"/>
  <c r="B197" i="1"/>
  <c r="B189" i="1"/>
  <c r="B181" i="1"/>
  <c r="B173" i="1"/>
  <c r="B167" i="1"/>
  <c r="B161" i="1"/>
  <c r="B147" i="1"/>
  <c r="B141" i="1"/>
  <c r="B135" i="1"/>
  <c r="B129" i="1"/>
  <c r="B115" i="1"/>
  <c r="B109" i="1"/>
  <c r="B103" i="1"/>
  <c r="B97" i="1"/>
  <c r="B83" i="1"/>
  <c r="B77" i="1"/>
  <c r="B71" i="1"/>
  <c r="B65" i="1"/>
  <c r="B51" i="1"/>
  <c r="B45" i="1"/>
  <c r="B39" i="1"/>
  <c r="B33" i="1"/>
  <c r="B19" i="1"/>
  <c r="B13" i="1"/>
  <c r="B7" i="1"/>
  <c r="B471" i="1"/>
  <c r="B463" i="1"/>
  <c r="B455" i="1"/>
  <c r="B447" i="1"/>
  <c r="B439" i="1"/>
  <c r="B431" i="1"/>
  <c r="B423" i="1"/>
  <c r="B415" i="1"/>
  <c r="B407" i="1"/>
  <c r="B399" i="1"/>
  <c r="B391" i="1"/>
  <c r="B383" i="1"/>
  <c r="B375" i="1"/>
  <c r="B367" i="1"/>
  <c r="B359" i="1"/>
  <c r="B351" i="1"/>
  <c r="B343" i="1"/>
  <c r="B335" i="1"/>
  <c r="B327" i="1"/>
  <c r="B319" i="1"/>
  <c r="B311" i="1"/>
  <c r="B303" i="1"/>
  <c r="B295" i="1"/>
  <c r="B287" i="1"/>
  <c r="B279" i="1"/>
  <c r="B271" i="1"/>
  <c r="B263" i="1"/>
  <c r="B255" i="1"/>
  <c r="B247" i="1"/>
  <c r="B239" i="1"/>
  <c r="B231" i="1"/>
  <c r="B223" i="1"/>
  <c r="B215" i="1"/>
  <c r="B207" i="1"/>
  <c r="B199" i="1"/>
  <c r="B191" i="1"/>
  <c r="B183" i="1"/>
  <c r="B175" i="1"/>
  <c r="B169" i="1"/>
  <c r="B155" i="1"/>
  <c r="B149" i="1"/>
  <c r="B143" i="1"/>
  <c r="B137" i="1"/>
  <c r="B123" i="1"/>
  <c r="B117" i="1"/>
  <c r="B111" i="1"/>
  <c r="B105" i="1"/>
  <c r="B91" i="1"/>
  <c r="B85" i="1"/>
  <c r="B79" i="1"/>
  <c r="B73" i="1"/>
  <c r="B59" i="1"/>
  <c r="B53" i="1"/>
  <c r="B47" i="1"/>
  <c r="B41" i="1"/>
  <c r="B27" i="1"/>
  <c r="B21" i="1"/>
  <c r="B15" i="1"/>
  <c r="B9" i="1"/>
  <c r="B6" i="1"/>
  <c r="B8" i="1"/>
  <c r="B10" i="1"/>
  <c r="B12" i="1"/>
  <c r="B14" i="1"/>
  <c r="B16" i="1"/>
  <c r="B18" i="1"/>
  <c r="B20" i="1"/>
  <c r="B22" i="1"/>
  <c r="B24" i="1"/>
  <c r="B26" i="1"/>
  <c r="B28" i="1"/>
  <c r="B30" i="1"/>
  <c r="B32" i="1"/>
  <c r="B34" i="1"/>
  <c r="B36" i="1"/>
  <c r="B38" i="1"/>
  <c r="B40" i="1"/>
  <c r="B42" i="1"/>
  <c r="B44" i="1"/>
  <c r="B46" i="1"/>
  <c r="B48" i="1"/>
  <c r="B50" i="1"/>
  <c r="B52" i="1"/>
  <c r="B54" i="1"/>
  <c r="B56" i="1"/>
  <c r="B58" i="1"/>
  <c r="B60" i="1"/>
  <c r="B62" i="1"/>
  <c r="B64" i="1"/>
  <c r="B66" i="1"/>
  <c r="B68" i="1"/>
  <c r="B70" i="1"/>
  <c r="B72" i="1"/>
  <c r="B74" i="1"/>
  <c r="B76" i="1"/>
  <c r="B78" i="1"/>
  <c r="B80" i="1"/>
  <c r="B82" i="1"/>
  <c r="B84" i="1"/>
  <c r="B86" i="1"/>
  <c r="B88" i="1"/>
  <c r="B90" i="1"/>
  <c r="B92" i="1"/>
  <c r="B94" i="1"/>
  <c r="B96" i="1"/>
  <c r="B98" i="1"/>
  <c r="B100" i="1"/>
  <c r="B102" i="1"/>
  <c r="B104" i="1"/>
  <c r="B106" i="1"/>
  <c r="B108" i="1"/>
  <c r="B110" i="1"/>
  <c r="B112" i="1"/>
  <c r="B114" i="1"/>
  <c r="B116" i="1"/>
  <c r="B118" i="1"/>
  <c r="B120" i="1"/>
  <c r="B122" i="1"/>
  <c r="B124" i="1"/>
  <c r="B126" i="1"/>
  <c r="B128" i="1"/>
  <c r="B130" i="1"/>
  <c r="B132" i="1"/>
  <c r="B134" i="1"/>
  <c r="B136" i="1"/>
  <c r="B138" i="1"/>
  <c r="B140" i="1"/>
  <c r="B142" i="1"/>
  <c r="B144" i="1"/>
  <c r="B146" i="1"/>
  <c r="B148" i="1"/>
  <c r="B150" i="1"/>
  <c r="B152" i="1"/>
  <c r="B154" i="1"/>
  <c r="B156" i="1"/>
  <c r="B158" i="1"/>
  <c r="B160" i="1"/>
  <c r="B162" i="1"/>
  <c r="B164" i="1"/>
  <c r="B166" i="1"/>
  <c r="B168" i="1"/>
  <c r="B170" i="1"/>
  <c r="B172" i="1"/>
  <c r="B174" i="1"/>
  <c r="B176" i="1"/>
  <c r="B178" i="1"/>
  <c r="B180" i="1"/>
  <c r="B182" i="1"/>
  <c r="B184" i="1"/>
  <c r="B186" i="1"/>
  <c r="B188" i="1"/>
  <c r="B190" i="1"/>
  <c r="B192" i="1"/>
  <c r="B194" i="1"/>
  <c r="B196" i="1"/>
  <c r="B198" i="1"/>
  <c r="B200" i="1"/>
  <c r="B202" i="1"/>
  <c r="B204" i="1"/>
  <c r="B206" i="1"/>
  <c r="B208" i="1"/>
  <c r="B210" i="1"/>
  <c r="B212" i="1"/>
  <c r="B214" i="1"/>
  <c r="B216" i="1"/>
  <c r="B218" i="1"/>
  <c r="B220" i="1"/>
  <c r="B222" i="1"/>
  <c r="B224" i="1"/>
  <c r="B226" i="1"/>
  <c r="B228" i="1"/>
  <c r="B230" i="1"/>
  <c r="B232" i="1"/>
  <c r="B234" i="1"/>
  <c r="B236" i="1"/>
  <c r="B238" i="1"/>
  <c r="B240" i="1"/>
  <c r="B242" i="1"/>
  <c r="B244" i="1"/>
  <c r="B246" i="1"/>
  <c r="B248" i="1"/>
  <c r="B250" i="1"/>
  <c r="B252" i="1"/>
  <c r="B254" i="1"/>
  <c r="B256" i="1"/>
  <c r="B258" i="1"/>
  <c r="B260" i="1"/>
  <c r="B262" i="1"/>
  <c r="B264" i="1"/>
  <c r="B266" i="1"/>
  <c r="B268" i="1"/>
  <c r="B270" i="1"/>
  <c r="B272" i="1"/>
  <c r="B274" i="1"/>
  <c r="B276" i="1"/>
  <c r="B278" i="1"/>
  <c r="B280" i="1"/>
  <c r="B282" i="1"/>
  <c r="B284" i="1"/>
  <c r="B286" i="1"/>
  <c r="B288" i="1"/>
  <c r="B290" i="1"/>
  <c r="B292" i="1"/>
  <c r="B294" i="1"/>
  <c r="B296" i="1"/>
  <c r="B298" i="1"/>
  <c r="B300" i="1"/>
  <c r="B302" i="1"/>
  <c r="B304" i="1"/>
  <c r="B306" i="1"/>
  <c r="B308" i="1"/>
  <c r="B310" i="1"/>
  <c r="B312" i="1"/>
  <c r="B314" i="1"/>
  <c r="B316" i="1"/>
  <c r="B318" i="1"/>
  <c r="B320" i="1"/>
  <c r="B322" i="1"/>
  <c r="B324" i="1"/>
  <c r="B326" i="1"/>
  <c r="B328" i="1"/>
  <c r="B330" i="1"/>
  <c r="B332" i="1"/>
  <c r="B334" i="1"/>
  <c r="B336" i="1"/>
  <c r="B338" i="1"/>
  <c r="B340" i="1"/>
  <c r="B342" i="1"/>
  <c r="B344" i="1"/>
  <c r="B346" i="1"/>
  <c r="B348" i="1"/>
  <c r="B350" i="1"/>
  <c r="B352" i="1"/>
  <c r="B354" i="1"/>
  <c r="B356" i="1"/>
  <c r="B358" i="1"/>
  <c r="B360" i="1"/>
  <c r="B362" i="1"/>
  <c r="B364" i="1"/>
  <c r="B366" i="1"/>
  <c r="B368" i="1"/>
  <c r="B370" i="1"/>
  <c r="B372" i="1"/>
  <c r="B374" i="1"/>
  <c r="B376" i="1"/>
  <c r="B378" i="1"/>
  <c r="B380" i="1"/>
  <c r="B382" i="1"/>
  <c r="B384" i="1"/>
  <c r="B386" i="1"/>
  <c r="B388" i="1"/>
  <c r="B390" i="1"/>
  <c r="B392" i="1"/>
  <c r="B394" i="1"/>
  <c r="B396" i="1"/>
  <c r="B398" i="1"/>
  <c r="B400" i="1"/>
  <c r="B402" i="1"/>
  <c r="B404" i="1"/>
  <c r="B406" i="1"/>
  <c r="B408" i="1"/>
  <c r="B410" i="1"/>
  <c r="B412" i="1"/>
  <c r="B414" i="1"/>
  <c r="B416" i="1"/>
  <c r="B418" i="1"/>
  <c r="B420" i="1"/>
  <c r="B422" i="1"/>
  <c r="B424" i="1"/>
  <c r="B426" i="1"/>
  <c r="B428" i="1"/>
  <c r="B430" i="1"/>
  <c r="B432" i="1"/>
  <c r="B434" i="1"/>
  <c r="B436" i="1"/>
  <c r="B438" i="1"/>
  <c r="B440" i="1"/>
  <c r="B442" i="1"/>
  <c r="B444" i="1"/>
  <c r="B446" i="1"/>
  <c r="B448" i="1"/>
  <c r="B450" i="1"/>
  <c r="B452" i="1"/>
  <c r="B454" i="1"/>
  <c r="B456" i="1"/>
  <c r="B458" i="1"/>
  <c r="B460" i="1"/>
  <c r="B462" i="1"/>
  <c r="B464" i="1"/>
  <c r="B466" i="1"/>
  <c r="B468" i="1"/>
  <c r="B470" i="1"/>
  <c r="B472" i="1"/>
  <c r="B163" i="1"/>
  <c r="B145" i="1"/>
  <c r="B131" i="1"/>
  <c r="B113" i="1"/>
  <c r="B99" i="1"/>
  <c r="B81" i="1"/>
  <c r="B67" i="1"/>
  <c r="B49" i="1"/>
  <c r="B35" i="1"/>
  <c r="B17" i="1"/>
  <c r="D22" i="4"/>
  <c r="D10" i="4"/>
  <c r="D17" i="4"/>
  <c r="D5" i="4"/>
  <c r="D7" i="4"/>
  <c r="D11" i="4"/>
  <c r="D6" i="4"/>
  <c r="D13" i="4"/>
  <c r="D8" i="4"/>
  <c r="D4" i="4"/>
  <c r="D14" i="4"/>
  <c r="D18" i="4"/>
  <c r="D15" i="4"/>
  <c r="D19" i="4"/>
  <c r="D3" i="4"/>
  <c r="D21" i="4"/>
  <c r="D12" i="4"/>
  <c r="E3" i="4" l="1"/>
  <c r="E4" i="4"/>
  <c r="E19" i="4"/>
  <c r="E15" i="4"/>
  <c r="E11" i="4"/>
  <c r="E7" i="4"/>
  <c r="E22" i="4"/>
  <c r="E18" i="4"/>
  <c r="E14" i="4"/>
  <c r="E10" i="4"/>
  <c r="E6" i="4"/>
  <c r="E21" i="4"/>
  <c r="E17" i="4"/>
  <c r="E13" i="4"/>
  <c r="E5" i="4"/>
  <c r="E12" i="4"/>
  <c r="E8" i="4"/>
  <c r="I14" i="4"/>
  <c r="D16" i="4"/>
  <c r="J4" i="4"/>
  <c r="F3" i="4"/>
  <c r="J8" i="4"/>
  <c r="K3" i="4"/>
  <c r="J14" i="4"/>
  <c r="K8" i="4"/>
  <c r="I3" i="4"/>
  <c r="I11" i="4"/>
  <c r="I13" i="4"/>
  <c r="J10" i="4"/>
  <c r="F7" i="4"/>
  <c r="J13" i="4"/>
  <c r="D20" i="4"/>
  <c r="J3" i="4"/>
  <c r="J11" i="4"/>
  <c r="J22" i="4"/>
  <c r="K14" i="4"/>
  <c r="K17" i="4"/>
  <c r="K22" i="4"/>
  <c r="K6" i="4"/>
  <c r="D9" i="4"/>
  <c r="I4" i="4"/>
  <c r="F14" i="4"/>
  <c r="F11" i="4"/>
  <c r="K10" i="4"/>
  <c r="F21" i="4"/>
  <c r="F17" i="4"/>
  <c r="K11" i="4"/>
  <c r="J21" i="4"/>
  <c r="J7" i="4"/>
  <c r="I10" i="4"/>
  <c r="K5" i="4"/>
  <c r="K15" i="4"/>
  <c r="J18" i="4"/>
  <c r="J12" i="4"/>
  <c r="K7" i="4"/>
  <c r="F13" i="4"/>
  <c r="I22" i="4"/>
  <c r="K19" i="4"/>
  <c r="J6" i="4"/>
  <c r="B22" i="4" l="1"/>
  <c r="E16" i="4"/>
  <c r="E20" i="4"/>
  <c r="E9" i="4"/>
  <c r="H3" i="4"/>
  <c r="H21" i="4"/>
  <c r="H13" i="4"/>
  <c r="H7" i="4"/>
  <c r="H17" i="4"/>
  <c r="H14" i="4"/>
  <c r="H11" i="4"/>
  <c r="A22" i="4"/>
  <c r="J15" i="4"/>
  <c r="J17" i="4"/>
  <c r="I19" i="4"/>
  <c r="F22" i="4"/>
  <c r="I9" i="4"/>
  <c r="F9" i="4"/>
  <c r="I15" i="4"/>
  <c r="J5" i="4"/>
  <c r="K18" i="4"/>
  <c r="J9" i="4"/>
  <c r="K21" i="4"/>
  <c r="K13" i="4"/>
  <c r="I8" i="4"/>
  <c r="I17" i="4"/>
  <c r="F19" i="4"/>
  <c r="F15" i="4"/>
  <c r="I5" i="4"/>
  <c r="I7" i="4"/>
  <c r="K4" i="4"/>
  <c r="K9" i="4"/>
  <c r="I21" i="4"/>
  <c r="I6" i="4"/>
  <c r="F5" i="4"/>
  <c r="I12" i="4"/>
  <c r="I18" i="4"/>
  <c r="F6" i="4"/>
  <c r="F10" i="4"/>
  <c r="F4" i="4"/>
  <c r="F12" i="4"/>
  <c r="F18" i="4"/>
  <c r="F8" i="4"/>
  <c r="J19" i="4"/>
  <c r="C22" i="4" l="1"/>
  <c r="H4" i="4"/>
  <c r="H10" i="4"/>
  <c r="H5" i="4"/>
  <c r="H22" i="4"/>
  <c r="H18" i="4"/>
  <c r="H8" i="4"/>
  <c r="H15" i="4"/>
  <c r="H12" i="4"/>
  <c r="H6" i="4"/>
  <c r="H19" i="4"/>
  <c r="H9" i="4"/>
  <c r="D23" i="4"/>
  <c r="K12" i="4"/>
  <c r="K16" i="4"/>
  <c r="K20" i="4"/>
  <c r="I16" i="4"/>
  <c r="J20" i="4"/>
  <c r="F16" i="4"/>
  <c r="I20" i="4"/>
  <c r="F20" i="4"/>
  <c r="J16" i="4"/>
  <c r="G23" i="4" l="1"/>
  <c r="E23" i="4"/>
  <c r="B23" i="4" s="1"/>
  <c r="H16" i="4"/>
  <c r="H20" i="4"/>
  <c r="F23" i="4"/>
  <c r="C23" i="4" l="1"/>
  <c r="H23" i="4"/>
  <c r="D24" i="4"/>
  <c r="A23" i="4"/>
  <c r="I23" i="4"/>
  <c r="G24" i="4" l="1"/>
  <c r="E24" i="4"/>
  <c r="B24" i="4" s="1"/>
  <c r="K23" i="4"/>
  <c r="J23" i="4"/>
  <c r="C24" i="4" l="1"/>
  <c r="F24" i="4"/>
  <c r="D25" i="4"/>
  <c r="A24" i="4"/>
  <c r="H24" i="4" l="1"/>
  <c r="E25" i="4"/>
  <c r="B25" i="4" s="1"/>
  <c r="F25" i="4"/>
  <c r="H25" i="4" s="1"/>
  <c r="K25" i="4" s="1"/>
  <c r="G25" i="4"/>
  <c r="K24" i="4"/>
  <c r="J24" i="4"/>
  <c r="I24" i="4"/>
  <c r="J25" i="4" l="1"/>
  <c r="I25" i="4"/>
  <c r="C25" i="4"/>
  <c r="D26" i="4"/>
  <c r="A25" i="4"/>
  <c r="E26" i="4" l="1"/>
  <c r="B26" i="4" s="1"/>
  <c r="F26" i="4"/>
  <c r="H26" i="4" s="1"/>
  <c r="G26" i="4"/>
  <c r="I26" i="4" l="1"/>
  <c r="K26" i="4"/>
  <c r="J26" i="4"/>
  <c r="C26" i="4"/>
  <c r="D27" i="4"/>
  <c r="A26" i="4"/>
  <c r="F27" i="4" l="1"/>
  <c r="H27" i="4" s="1"/>
  <c r="E27" i="4"/>
  <c r="B27" i="4" s="1"/>
  <c r="G27" i="4"/>
  <c r="J27" i="4" l="1"/>
  <c r="I27" i="4"/>
  <c r="C27" i="4"/>
  <c r="K27" i="4"/>
  <c r="D28" i="4"/>
  <c r="A27" i="4"/>
  <c r="F28" i="4" l="1"/>
  <c r="H28" i="4" s="1"/>
  <c r="K28" i="4" s="1"/>
  <c r="E28" i="4"/>
  <c r="G28" i="4"/>
  <c r="J28" i="4" l="1"/>
  <c r="I28" i="4"/>
</calcChain>
</file>

<file path=xl/sharedStrings.xml><?xml version="1.0" encoding="utf-8"?>
<sst xmlns="http://schemas.openxmlformats.org/spreadsheetml/2006/main" count="1610" uniqueCount="1381">
  <si>
    <t>https://sizovs.net/2019/03/17/the-best-books-all-software-developers-must-read/</t>
  </si>
  <si>
    <t>Title</t>
  </si>
  <si>
    <t>Clean Code: A Handbook of Agile Software Craftsmanship</t>
  </si>
  <si>
    <t>Clean Coder, The: A Code of Conduct for Professional Programmers</t>
  </si>
  <si>
    <t>Growing Object-Oriented Software, Guided by Tests</t>
  </si>
  <si>
    <t>Soft Skills: The Software Developer's Life Manual</t>
  </si>
  <si>
    <t>Release It! Design and Deploy Production-Ready Software</t>
  </si>
  <si>
    <t>Nonviolent Communication</t>
  </si>
  <si>
    <t>Goal, The: A Process of Ongoing Improvement</t>
  </si>
  <si>
    <t>link</t>
  </si>
  <si>
    <r>
      <t xml:space="preserve">Most-Recommended Books for </t>
    </r>
    <r>
      <rPr>
        <b/>
        <sz val="11"/>
        <color theme="1"/>
        <rFont val="Calibri"/>
        <family val="2"/>
        <scheme val="minor"/>
      </rPr>
      <t>Software Developers</t>
    </r>
  </si>
  <si>
    <t>https://medium.com/datadriveninvestor/must-read-books-for-software-developers-e25e47c46037</t>
  </si>
  <si>
    <t>Eloquent JavaScript</t>
  </si>
  <si>
    <t>Code Complete: A Practical Handbook of Software Construction</t>
  </si>
  <si>
    <t>Martin, Robert C.</t>
  </si>
  <si>
    <t>McConnell, Steve</t>
  </si>
  <si>
    <t>Evans, Eric</t>
  </si>
  <si>
    <t>Haverbeke, Marjin</t>
  </si>
  <si>
    <t>Goldratt, Eliyahu</t>
  </si>
  <si>
    <t>Freeman, Steve; Price, Nat</t>
  </si>
  <si>
    <t>Rosenberg, Marshall</t>
  </si>
  <si>
    <t>Kim, Gene</t>
  </si>
  <si>
    <t>Hunt, Andrew; Thomas, Dave</t>
  </si>
  <si>
    <t>Nygard, Michael</t>
  </si>
  <si>
    <t>Sonmez, John</t>
  </si>
  <si>
    <t>Mancuso, Sandro</t>
  </si>
  <si>
    <t>Design Patterns: Elements of Reusable Object-Oriented Software</t>
  </si>
  <si>
    <t>Gamma, Erich; Helm, Richard; Johnson, Ralph</t>
  </si>
  <si>
    <t>Working Effectively with Legacy Code</t>
  </si>
  <si>
    <t>Feathers, Michael</t>
  </si>
  <si>
    <t>Introduction to Computer Science</t>
  </si>
  <si>
    <t>Schneider, G. Michael; Gersting, Judith</t>
  </si>
  <si>
    <t>Data Structures and Algorithms Made Easy: Data Structures and Algorithmic Puzzles</t>
  </si>
  <si>
    <t>Karumanchi, Narasimha</t>
  </si>
  <si>
    <t>Cracking the Coding Interview: 189 Programming Questions and Solutions</t>
  </si>
  <si>
    <t>McDowell, Gayle Laakmann</t>
  </si>
  <si>
    <t>Grokking Algorithms: An Illustrated Guide for Programmers and Other Curious People</t>
  </si>
  <si>
    <t>Bhargava, Aditya</t>
  </si>
  <si>
    <t>Algorithms to Live By: The Computer Science of Human Decisions</t>
  </si>
  <si>
    <t>Christian, Brian; Griffiths, Tom</t>
  </si>
  <si>
    <t>Introduction to Linear Algebra</t>
  </si>
  <si>
    <t>Strang, Gilbert</t>
  </si>
  <si>
    <t>Linear Algebra Done Right</t>
  </si>
  <si>
    <t>Axler, Sheldon</t>
  </si>
  <si>
    <t>Discrete Mathematics</t>
  </si>
  <si>
    <t>Chartrand, Gary; Zhang, Ping</t>
  </si>
  <si>
    <t>Introductory Discrete Mathematics</t>
  </si>
  <si>
    <t>Balakrishnan, V. K.</t>
  </si>
  <si>
    <t>Digital Systems: Principles and Applications</t>
  </si>
  <si>
    <t>Tocci, Ronald J.; Widmer, Neal; Moss, Greg</t>
  </si>
  <si>
    <t>Electronics Fundamentals: Circuits, Devices &amp; Applications</t>
  </si>
  <si>
    <t>Floyd, Thomas L.; Buchla, David M.</t>
  </si>
  <si>
    <t>Introduction to Probability, Statistics, and Random Processes</t>
  </si>
  <si>
    <t>Pishro-Nik, Hossein</t>
  </si>
  <si>
    <t>Naked Statistics: Stripping the Dread from the Data</t>
  </si>
  <si>
    <t>Wheelan, Charles</t>
  </si>
  <si>
    <t>Data Science for Business: What You Need to Know about Data Mining and Data-Analytic Thinking</t>
  </si>
  <si>
    <t>Provost, Foster; Fawcett, Tom</t>
  </si>
  <si>
    <t>Python Data Science Handbook: Essential Tools for Working with Data</t>
  </si>
  <si>
    <t>VanderPlas, Jake</t>
  </si>
  <si>
    <t>Wickham, Hadley; Grolemund, Garrett</t>
  </si>
  <si>
    <t>Practical Statistics for Data Scientists: 50 Essential Concepts</t>
  </si>
  <si>
    <t>Bruce, Peter; Bruce, Andrew</t>
  </si>
  <si>
    <t>Numsense! Data Science for the Layman: No Math Added</t>
  </si>
  <si>
    <t>Ng, Annalyn; Soo, Kenneth</t>
  </si>
  <si>
    <t>Hands-On Machine Learning with Scikit-Learn and TensorFlow: Concepts, Tools, and Techniques to Build Intelligent Systems</t>
  </si>
  <si>
    <t>Géron, Aurélien</t>
  </si>
  <si>
    <t>Introduction to Machine Learning with Python: A Guide for Data Scientists</t>
  </si>
  <si>
    <t>Müller , Andreas C.; Guido, Sarah</t>
  </si>
  <si>
    <t>Elements of Programming Interviews in Python: The Insiders' Guide</t>
  </si>
  <si>
    <t>Aziz, Adnan; Lee, Tsung-Hsien; Prakash, Amit</t>
  </si>
  <si>
    <t>Haunts, Stephen</t>
  </si>
  <si>
    <t>Agile Project Management: A Complete Beginner's Guide to Agile Project Management</t>
  </si>
  <si>
    <t>Ries, Marcus; Summers, Diana</t>
  </si>
  <si>
    <t>Agile Retrospectives: Making Good Teams Great</t>
  </si>
  <si>
    <t>Derby, Esther; Larsen, Diana</t>
  </si>
  <si>
    <t>Rework</t>
  </si>
  <si>
    <t>Fried, Jason; Hansson, David Heinemeier</t>
  </si>
  <si>
    <t>Debugging Teams: Better Productivity through Collaboration</t>
  </si>
  <si>
    <t>Computer Science</t>
  </si>
  <si>
    <t>Algorithms and Data Structures</t>
  </si>
  <si>
    <t>Linear Algebra</t>
  </si>
  <si>
    <t>Computer Systems</t>
  </si>
  <si>
    <t>Probability and Statistics</t>
  </si>
  <si>
    <t>Data Science</t>
  </si>
  <si>
    <t>Machine Learning</t>
  </si>
  <si>
    <t>Interviewing</t>
  </si>
  <si>
    <t>Algorithms and Data Structures, Interviewing</t>
  </si>
  <si>
    <t>Agile</t>
  </si>
  <si>
    <t>Productivity</t>
  </si>
  <si>
    <t>Collaboration</t>
  </si>
  <si>
    <t>Fitzpatrick, Brian W.; Collins-Sussman, Ben</t>
  </si>
  <si>
    <t>Work Rules! Insights from Inside Google That Will Transform How You Live and Lead</t>
  </si>
  <si>
    <t>Bock, Laszlo</t>
  </si>
  <si>
    <t>Start with Why: How Great Leaders Inspire Everyone to Take Action</t>
  </si>
  <si>
    <t>Sinek, Simon</t>
  </si>
  <si>
    <t>Measure What Matters: How Google, Bono, and the Gates Foundation Rock the World with OKRs</t>
  </si>
  <si>
    <t>Doerr, John</t>
  </si>
  <si>
    <t>Roam, Dan</t>
  </si>
  <si>
    <t>Lean UX: Designing Great Products with Agile Teams</t>
  </si>
  <si>
    <t>Gothelf, Jeff; Seiden, Josh</t>
  </si>
  <si>
    <t>Categories</t>
  </si>
  <si>
    <t>Weapons of Math Destruction: How Big Data Increases Inequality and Threatens Democracy</t>
  </si>
  <si>
    <t>O'Neil, Cathy</t>
  </si>
  <si>
    <t>Brotopia: Breaking Up the Boys' Club of Silicon Valley</t>
  </si>
  <si>
    <t>Chang, Emily</t>
  </si>
  <si>
    <t>Technically Wrong: Sexist Apps, Biased Algorithms, and Other Threats of Toxic Tech</t>
  </si>
  <si>
    <t>Wachter-Boettcher, Sara</t>
  </si>
  <si>
    <t>Mismatch: How Inclusion Shapes Design</t>
  </si>
  <si>
    <t>Holmes, Kat</t>
  </si>
  <si>
    <t>Inclusion</t>
  </si>
  <si>
    <t>Back of the Napkin, The (Expanded Edition): Solving Problems and Selling Ideas with Pictures</t>
  </si>
  <si>
    <t>Gentle Introduction to Agile Software Development, A</t>
  </si>
  <si>
    <t>General Programming</t>
  </si>
  <si>
    <t>Code Design</t>
  </si>
  <si>
    <t>Soft Skills</t>
  </si>
  <si>
    <t>TDD, Testing</t>
  </si>
  <si>
    <t>Management, Process</t>
  </si>
  <si>
    <t>Software Craftsmanship</t>
  </si>
  <si>
    <t>General Programming, Career</t>
  </si>
  <si>
    <t>Software Architecture</t>
  </si>
  <si>
    <t>Communication Skills</t>
  </si>
  <si>
    <t>Business and Management</t>
  </si>
  <si>
    <t>Grit: The Power of Passion and Perseverance</t>
  </si>
  <si>
    <t>Duckworth, Angela</t>
  </si>
  <si>
    <t>Career</t>
  </si>
  <si>
    <t>Csikszentmihalyi, Mihaly</t>
  </si>
  <si>
    <t>Thinking, Fast and Slow</t>
  </si>
  <si>
    <t>Kahneman, Daniel</t>
  </si>
  <si>
    <t>Slight Edge, The: Turning Simple Disciplines into Massive Success and Happiness</t>
  </si>
  <si>
    <t>Olson, Jeff; Mann, John David</t>
  </si>
  <si>
    <t>Pivot: The Only Move That Matters is Your Next One</t>
  </si>
  <si>
    <t>Blake, Jenny</t>
  </si>
  <si>
    <t>Cardone, Grant</t>
  </si>
  <si>
    <t>Drive: The Surprising Truth About What Motivates Us</t>
  </si>
  <si>
    <t>Pink, Daniel H.</t>
  </si>
  <si>
    <t>Don't Make Me Think: A Common Sense Approach to Web Usability</t>
  </si>
  <si>
    <t>Krug, Steve</t>
  </si>
  <si>
    <t>Design, UX</t>
  </si>
  <si>
    <t>Change By Design: How Design Thinking Transforms Organizations and Inspires Innovation</t>
  </si>
  <si>
    <t>Brown, Tom</t>
  </si>
  <si>
    <t>Design of Everyday Things, The: Revised and Expanded Edition</t>
  </si>
  <si>
    <t>Norman, Don</t>
  </si>
  <si>
    <t>Design</t>
  </si>
  <si>
    <t>100 Things Every Designer Needs to Know About People</t>
  </si>
  <si>
    <t>Weinschenk, Susan M.</t>
  </si>
  <si>
    <t>User Experience Team of One, The: A Research and Design Survival Guide</t>
  </si>
  <si>
    <t>Buley, Leah</t>
  </si>
  <si>
    <t>Applied Empathy: The New Language of Leadership</t>
  </si>
  <si>
    <t>Ventura, Michael</t>
  </si>
  <si>
    <t>Practical Empathy: For Collaboration and Creativity in Your Work</t>
  </si>
  <si>
    <t>Young, Indi</t>
  </si>
  <si>
    <t>Constable, Giff</t>
  </si>
  <si>
    <t>Talking to Humans: Success Starts with Understanding Your Customers</t>
  </si>
  <si>
    <t>Sprint: How to Solve Big Problems and Test New Ideas in Just Five Days</t>
  </si>
  <si>
    <t>Knapp, Jake; Zeratsky, John; Kowitz, Braden</t>
  </si>
  <si>
    <t>Universal Principles of Design, Revised and Updated: 125 Ways to Enhance Usability, Influence Perception, Increase Appeal, Make Better Design Decisions, and Teach through Design</t>
  </si>
  <si>
    <t>Lidwell, William; Holden, Kritina; Butler, Jill</t>
  </si>
  <si>
    <t>Good to Great: Why Some Companies Make the Leap and Others Don't</t>
  </si>
  <si>
    <t>Collins, Jim</t>
  </si>
  <si>
    <t>Hooked: How to Build Habit-Forming Products</t>
  </si>
  <si>
    <t>Eyal, Nir; Hoover, Ryan</t>
  </si>
  <si>
    <t>Duhigg, Charles</t>
  </si>
  <si>
    <t>Contagious: Why Things Catch On</t>
  </si>
  <si>
    <t>Berger, Jonah</t>
  </si>
  <si>
    <t>How to Fly a Horse: The Secret History of Creation, Invention, and Discovery</t>
  </si>
  <si>
    <t>Ashton, Kevin</t>
  </si>
  <si>
    <t>Collaboration, Concept Development</t>
  </si>
  <si>
    <t>Ries, Eric</t>
  </si>
  <si>
    <t>Zero to One: Notes on Startups, or How to Build the Future</t>
  </si>
  <si>
    <t>Thiel, Peter; Masters, Blake</t>
  </si>
  <si>
    <t>Concept Development</t>
  </si>
  <si>
    <t>https://simpleprogrammer.com/best-books-software-developers/</t>
  </si>
  <si>
    <t>10X Rule, The: The Only Difference Between Success and Failure</t>
  </si>
  <si>
    <t>Lean Startup, The: How Today's Entrepreneurs Use Continuous Innovation to Create Radically Successful Businesses</t>
  </si>
  <si>
    <t>Power of Habit, The: Why We Do What We Do in Life and Business</t>
  </si>
  <si>
    <t>General Programming, Writing Good Code</t>
  </si>
  <si>
    <t>Agile, OOP, Writing Good Code</t>
  </si>
  <si>
    <t>Agile Software Development: Principles, Patterns, and Practices</t>
  </si>
  <si>
    <t>Testing Computer Software</t>
  </si>
  <si>
    <t>Kaner, Cem; Falk, Jack; Nguyen, Hung Q.</t>
  </si>
  <si>
    <t>Testing</t>
  </si>
  <si>
    <t>Testing, What You Need to Know</t>
  </si>
  <si>
    <t>Introduction to Algorithms</t>
  </si>
  <si>
    <t>Cormen, Thomas H.; Leiserson, Charles E.; Rivest, Ronald L.; Stein, Clifford</t>
  </si>
  <si>
    <t>Patterns of Enterprise Application Architecture</t>
  </si>
  <si>
    <t>Fowler, Martin</t>
  </si>
  <si>
    <t>Enterprise</t>
  </si>
  <si>
    <t>Refactoring: Improving the Design of Existing Code</t>
  </si>
  <si>
    <t>Refactoring to Patterns</t>
  </si>
  <si>
    <t>General Programming, Refactoring</t>
  </si>
  <si>
    <t>Refactoring</t>
  </si>
  <si>
    <t>Kerievsky, Joshua</t>
  </si>
  <si>
    <t>General Programming, Career, Personal Development</t>
  </si>
  <si>
    <t>Pragmatic Programmer, The: From Journeyman to Master</t>
  </si>
  <si>
    <t>General Programming, Personal Development, Career</t>
  </si>
  <si>
    <t>Passionate Programmer, The: Creating a Remarkable Career in Software Development</t>
  </si>
  <si>
    <t>Fowler, Chad</t>
  </si>
  <si>
    <t>How to Win Friends and Influence People</t>
  </si>
  <si>
    <t>Carnegie, Dale</t>
  </si>
  <si>
    <t>Career, Personal Development</t>
  </si>
  <si>
    <t>As A Man Thinketh</t>
  </si>
  <si>
    <t>Allen, James</t>
  </si>
  <si>
    <t>Personal Development</t>
  </si>
  <si>
    <t>Maximum Achievement: Strategies and Skills that Will Unlock Your Hidden Powers to Succeed</t>
  </si>
  <si>
    <t>Tracy, Brian</t>
  </si>
  <si>
    <t>Adams, Scott</t>
  </si>
  <si>
    <t>Personal Development, Career</t>
  </si>
  <si>
    <t>God's Debris: A Thought Experiment</t>
  </si>
  <si>
    <t>Code: The Hidden Language of Computer Hardware and Software</t>
  </si>
  <si>
    <t>Petzold, Charles</t>
  </si>
  <si>
    <t>General Computing</t>
  </si>
  <si>
    <t>Structure and Interpretation of Computer Programs</t>
  </si>
  <si>
    <t>Abelson, Harold; Sussman, Gerald Jay; Sussman, Julie</t>
  </si>
  <si>
    <t>Art of Computer Programming, The</t>
  </si>
  <si>
    <t>Knuth, Donald</t>
  </si>
  <si>
    <t>Compilers: Principles, Techniques, and Tools</t>
  </si>
  <si>
    <t>Aho, Alfred V.; Lam, Monica S.; Sethi, Ravi; Ullman, Jeffrey D.</t>
  </si>
  <si>
    <t>Compilers, Operating Systems</t>
  </si>
  <si>
    <t>Gödel, Escher, Bach: An Eternal Golden Braid</t>
  </si>
  <si>
    <t>Hofstadter, Douglas</t>
  </si>
  <si>
    <t>Personal Development, Philosophy</t>
  </si>
  <si>
    <t>Magic 2.0 Series</t>
  </si>
  <si>
    <t>Meyer, Scott</t>
  </si>
  <si>
    <t>Fiction</t>
  </si>
  <si>
    <t>Martian, The</t>
  </si>
  <si>
    <t>Weir, Andy</t>
  </si>
  <si>
    <t>Snow Crash</t>
  </si>
  <si>
    <t>Stephenson, Neal</t>
  </si>
  <si>
    <t>Obstacle Is the Way, The: The Timeless Art of Turning Trials into Triumph</t>
  </si>
  <si>
    <t>Holiday, Ryan</t>
  </si>
  <si>
    <t>Personal Development, Motivational</t>
  </si>
  <si>
    <t>Be Obsessed or Be Average</t>
  </si>
  <si>
    <t>War of Art, The</t>
  </si>
  <si>
    <t>Pressfield, Steven</t>
  </si>
  <si>
    <t>https://hackernoon.com/recommended-books-blogs-for-software-engineers-8a4351abe804</t>
  </si>
  <si>
    <t>General Programming, Coding, Writing Good Code, TDD, Testing</t>
  </si>
  <si>
    <t>Head First Design Patterns: A Brain-Friendly Guide</t>
  </si>
  <si>
    <t>Freeman, Eric; Robson, Elizabeth; Sierra, Kathy; Bales, Bert</t>
  </si>
  <si>
    <t>https://selftaught.blog/best-programming-books/</t>
  </si>
  <si>
    <t>Programming Pearls</t>
  </si>
  <si>
    <t>Python Crash Course: A Hands-On, Project-Based Introduction to Programming</t>
  </si>
  <si>
    <t>Matthes, Eric</t>
  </si>
  <si>
    <t>Python</t>
  </si>
  <si>
    <t>Self-Taught Programmer, The: The Definitive Guide to Programming Professionally</t>
  </si>
  <si>
    <t>Althoff, Cory</t>
  </si>
  <si>
    <t>Lutz, Mark</t>
  </si>
  <si>
    <t>Learn Python the Hard Way: A Very Simple Introduction to the Terrifyingly Beautiful World of Computers and Code</t>
  </si>
  <si>
    <t>Shaw, Zed A.</t>
  </si>
  <si>
    <t>Python Cookbook: Recipes for Mastering Python 3</t>
  </si>
  <si>
    <t>Beazley, David; Jones, Brian K.</t>
  </si>
  <si>
    <t>Bentley, Jon</t>
  </si>
  <si>
    <t>Software Development, C, C++</t>
  </si>
  <si>
    <t>Complete Software Developer's Career Guide, The: How to Learn Your Next Programming Language, Ace Your Programming Interview, and Land The Coding Job Of Your Dreams</t>
  </si>
  <si>
    <t>https://jasonroell.com/2015/03/16/12-most-infuential-books-every-software-engineer-needs-to-read/</t>
  </si>
  <si>
    <t>Mythical Man-Month, The: Essays on Software Engineering</t>
  </si>
  <si>
    <t>Collaboration, Software Development</t>
  </si>
  <si>
    <t>https://fullstackengine.net/best-books-for-software-engineering/</t>
  </si>
  <si>
    <t>JavaScript: The Good Parts</t>
  </si>
  <si>
    <t>Crockford, Douglas</t>
  </si>
  <si>
    <t>JavaScript</t>
  </si>
  <si>
    <t>Clean Architecture: A Craftsman's Guide to Software Structure and Design</t>
  </si>
  <si>
    <t>https://bookauthority.org/books/new-software-development-books</t>
  </si>
  <si>
    <t>Hands-On Test Management with JIRA</t>
  </si>
  <si>
    <t>Atar, Afsana</t>
  </si>
  <si>
    <t>JIRA, Testing</t>
  </si>
  <si>
    <t>Scrum: The Ultimate Beginner's Guide to Learn Scrum Step by Step</t>
  </si>
  <si>
    <t>Turner, James</t>
  </si>
  <si>
    <t>Scrum</t>
  </si>
  <si>
    <t>Lean Software Development: Avoiding Project Mishaps: An Introduction</t>
  </si>
  <si>
    <t>Lean Software Development: Avoiding Project Mishaps: An Intermediate Guide</t>
  </si>
  <si>
    <t>Metcalfe, Gary</t>
  </si>
  <si>
    <t>Agile, Lean, Software Development</t>
  </si>
  <si>
    <t>Lenz, Moritz</t>
  </si>
  <si>
    <t>Python Continuous Integration and Delivery: A Concise Guide with Examples</t>
  </si>
  <si>
    <t>Python, CI, CD</t>
  </si>
  <si>
    <t>DevOps Engineer's Career Guide, The: A Handbook for Entry-Level Professionals to get into Continuous Delivery Roles for Agile Software Development</t>
  </si>
  <si>
    <t>DevOps, CD, Agile, Career</t>
  </si>
  <si>
    <t>Fleming, Stephen</t>
  </si>
  <si>
    <t>Complete Guide to Test Automation: Techniques, Practices, and Patterns for Building and Maintaining Effective Software Projects</t>
  </si>
  <si>
    <t>Axelrod, Arnon</t>
  </si>
  <si>
    <t>Guide to Software Projects for Business People</t>
  </si>
  <si>
    <t>Crosby, Jonathan P.</t>
  </si>
  <si>
    <t>Collaboration, Management, Career</t>
  </si>
  <si>
    <t>Python, Career</t>
  </si>
  <si>
    <t>Career, Software Development</t>
  </si>
  <si>
    <t>Hands-On Software Engineering with Python</t>
  </si>
  <si>
    <t>Allbee, Brian</t>
  </si>
  <si>
    <t>Python, Software Engineering</t>
  </si>
  <si>
    <t>Software Development from A to Z</t>
  </si>
  <si>
    <t>Filipova, Olga; Vilao, Rui</t>
  </si>
  <si>
    <t>Software Development, Java, JavaScript, HTML, CSS</t>
  </si>
  <si>
    <t>Data-Oriented Design: Software Engineering for Limited Resources and Short Schedules</t>
  </si>
  <si>
    <t>Fabian, Richard</t>
  </si>
  <si>
    <t>Big Data, Data Science, Software Design</t>
  </si>
  <si>
    <t>Forge Your Future with Open Source</t>
  </si>
  <si>
    <t>Brasseur, Vicky</t>
  </si>
  <si>
    <t>OSS, Career</t>
  </si>
  <si>
    <t>Agile: The Ultimate Guide to Kanban Methodology for Agile Software Development</t>
  </si>
  <si>
    <t>Edge, James</t>
  </si>
  <si>
    <t>Agile, Software Development</t>
  </si>
  <si>
    <t>MetaAutomation: Quality Automation for Faster and More Trustworthy Software Development</t>
  </si>
  <si>
    <t>Griscom, Matt</t>
  </si>
  <si>
    <t>QA, Software Development</t>
  </si>
  <si>
    <t>Software Architect's Handbook: Become a Successful Software Architect by Implementing Effective Architecture Concepts</t>
  </si>
  <si>
    <t>Ingeno, Joseph</t>
  </si>
  <si>
    <t>Software Architecture, Career</t>
  </si>
  <si>
    <t>OOP, Software Development, Software Design, Software Architecture</t>
  </si>
  <si>
    <t>Essential Test-Driven Development</t>
  </si>
  <si>
    <t>Myers, Robert C.</t>
  </si>
  <si>
    <t>Hands-On Agile Software Development with JIRA: Design and Manage Software Projects using the Agile Methodology</t>
  </si>
  <si>
    <t>Harned, David</t>
  </si>
  <si>
    <t>Agile, JIRA, Collaboration</t>
  </si>
  <si>
    <t>Microservices Patterns</t>
  </si>
  <si>
    <t>Richardson, Chris</t>
  </si>
  <si>
    <t>Java, Microservices, Software Development, CD</t>
  </si>
  <si>
    <t>Test Automation Engineer: Guide to the ISTQB Advanced Level Certification</t>
  </si>
  <si>
    <t>Pollner, Andrew; Fewster, Mark; Schieferdecker, Ina</t>
  </si>
  <si>
    <t>Lakos, John</t>
  </si>
  <si>
    <t>Large-Scale C++ Volume I: Process and Architecture</t>
  </si>
  <si>
    <t>C++</t>
  </si>
  <si>
    <t>C++, Software Architecture</t>
  </si>
  <si>
    <t>Nyisztor, Karoly</t>
  </si>
  <si>
    <t>OOP, UML, Agile, Scrum, Software Development</t>
  </si>
  <si>
    <t>Scrum: The Ultimate Beginner's Guide to Learn and Master Scrum Agile Framework</t>
  </si>
  <si>
    <t>Smith, Hein</t>
  </si>
  <si>
    <t>Scrum, Agile, Collaboration</t>
  </si>
  <si>
    <t>https://apiumhub.com/tech-blog-barcelona/software-development-books/</t>
  </si>
  <si>
    <t>Camel in Action</t>
  </si>
  <si>
    <t>Apache Camel, Java, Scala, REST</t>
  </si>
  <si>
    <t>Ibsen, Claus; Anstey, Jonathan</t>
  </si>
  <si>
    <t>Peopleware: Productive Projects and Teams</t>
  </si>
  <si>
    <t>DeMarco, Tom; Lister, Timothy</t>
  </si>
  <si>
    <t>Coders at Work: Reflections on the Craft of Programming</t>
  </si>
  <si>
    <t>Seibel, Peter</t>
  </si>
  <si>
    <t>Career, Software Design</t>
  </si>
  <si>
    <t>Zero Bugs and Program Faster</t>
  </si>
  <si>
    <t>Thompson, Kate</t>
  </si>
  <si>
    <t>Debugging, Software Development</t>
  </si>
  <si>
    <t>Agile Testing: A Practical Guide for Testers and Agile Teams</t>
  </si>
  <si>
    <t>Crispin, Lisa; Gregory, Janet</t>
  </si>
  <si>
    <t>Agile, Testing, Collaboration</t>
  </si>
  <si>
    <t>Continuous Delivery: Reliable Software Releases through Build, Test, and Deployment Automation</t>
  </si>
  <si>
    <t>Humble, Jez; Farley, David</t>
  </si>
  <si>
    <t>Development Best Practices, CD, Software Development</t>
  </si>
  <si>
    <t>Test Driven Development: By Example</t>
  </si>
  <si>
    <t>Beck, Kent</t>
  </si>
  <si>
    <t>TDD, Testing, Software Development</t>
  </si>
  <si>
    <t>Agile Estimating and Planning</t>
  </si>
  <si>
    <t>Cohn, Mike</t>
  </si>
  <si>
    <t>Reactive Design Patterns</t>
  </si>
  <si>
    <t>Kuhn, Roland; Hanafee, Brian; Allen, Jamie</t>
  </si>
  <si>
    <t>Software Design, Reactive Programming</t>
  </si>
  <si>
    <t>Domain-Driven Design Distilled</t>
  </si>
  <si>
    <t>Vernon, Vaughn</t>
  </si>
  <si>
    <t>Software Design</t>
  </si>
  <si>
    <t>https://www.quora.com/What-are-the-must-read-books-for-software-engineers</t>
  </si>
  <si>
    <t>(top answer only)</t>
  </si>
  <si>
    <t>Lots of other lists linked here</t>
  </si>
  <si>
    <t>https://www.infoworld.com/article/3269032/7-books-you-must-read-to-be-a-real-software-developer.html</t>
  </si>
  <si>
    <t>Extreme Programming Explained: Embrace Change</t>
  </si>
  <si>
    <t>Beck, Kent; Andres, Cynthia</t>
  </si>
  <si>
    <t>Functional Programming, Software Architecture</t>
  </si>
  <si>
    <t>UML Distilled: A Brief Guide to the Standard Object Modeling Language</t>
  </si>
  <si>
    <t>UML</t>
  </si>
  <si>
    <t>https://medium.freecodecamp.org/9-books-for-junior-developers-in-2019-e41fc7ecc586</t>
  </si>
  <si>
    <t>Effective Engineer, The: How to Leverage Your Efforts In Software Engineering to Make a Disproportionate and Meaningful Impact</t>
  </si>
  <si>
    <t>Lau, Edmond</t>
  </si>
  <si>
    <t>Software Engineering</t>
  </si>
  <si>
    <t>https://medium.freecodecamp.org/resources-for-software-developers-who-are-obsessed-with-learning-94dd26ed5dbd</t>
  </si>
  <si>
    <t>High Performance Browser Networking: What Every Web Developer Should Know About Networking and Web Performance</t>
  </si>
  <si>
    <t>Grigorik, Ilya</t>
  </si>
  <si>
    <t>Networking, Web Development</t>
  </si>
  <si>
    <t>Architecture Of Open Source Applications, The</t>
  </si>
  <si>
    <t>Brown, Amy; Wilson, Greg</t>
  </si>
  <si>
    <t>OSS, Software Architecture</t>
  </si>
  <si>
    <t>Art of UNIX Programming, The</t>
  </si>
  <si>
    <t>Raymond, Eric S.</t>
  </si>
  <si>
    <t>UNIX</t>
  </si>
  <si>
    <t>Designing Data-Intensive Applications: The Big Ideas Behind Reliable, Scalable, and Maintainable Systems</t>
  </si>
  <si>
    <t>Kleppmann, Martin</t>
  </si>
  <si>
    <t>Software Development, Databases</t>
  </si>
  <si>
    <t>Inside the Machine: An Illustrated Introduction to Microprocessors and Computer Architecture</t>
  </si>
  <si>
    <t>Stokes, Jon</t>
  </si>
  <si>
    <t>General Computing, Computer Architecture</t>
  </si>
  <si>
    <t>https://dev.to/rommik/10-books-that-every-developer-must-read--28ia</t>
  </si>
  <si>
    <t>Algorithm Design Manual, The</t>
  </si>
  <si>
    <t>Skiena, Steven S.</t>
  </si>
  <si>
    <t>Head First Object-Oriented Analysis and Design</t>
  </si>
  <si>
    <t>McLaughlin, Brett; Pollice, Gary; West, David</t>
  </si>
  <si>
    <t>OOP</t>
  </si>
  <si>
    <t>https://dev.to/sandordargo/8-books-every-junior-developer-should-read--4p5h</t>
  </si>
  <si>
    <t>Software Craftsman, The: Professionalism, Pragmatism, Pride</t>
  </si>
  <si>
    <t>https://blog.drinkbird.com/books/</t>
  </si>
  <si>
    <t>Building Microservices: Designing Fine-Grained Systems</t>
  </si>
  <si>
    <t>Newman, Sam</t>
  </si>
  <si>
    <t>Microservices</t>
  </si>
  <si>
    <t>97 Things Every Programmer Should Know</t>
  </si>
  <si>
    <t>Henney, Kevlin</t>
  </si>
  <si>
    <t>Smart &amp; Gets Things Done: Joel Spolsky's Concise Guide to Finding the Best Technical Talent</t>
  </si>
  <si>
    <t>Spolsky, Joel</t>
  </si>
  <si>
    <t>Osherove, Roy</t>
  </si>
  <si>
    <t>Testing, C#</t>
  </si>
  <si>
    <t>xUnit Test Patterns: Refactoring Test Code</t>
  </si>
  <si>
    <t>Meszaros, Gerard</t>
  </si>
  <si>
    <t>Testing, Refactoring</t>
  </si>
  <si>
    <t>Design Patterns in Ruby</t>
  </si>
  <si>
    <t>Olsen, Russ</t>
  </si>
  <si>
    <t>Software Design, Ruby</t>
  </si>
  <si>
    <t>Art of Unit Testing, The: with examples in C#</t>
  </si>
  <si>
    <t>Accidental Creative, The: How to Be Brilliant at a Moment's Notice</t>
  </si>
  <si>
    <t>Henry, Todd</t>
  </si>
  <si>
    <t>Career, Motivational</t>
  </si>
  <si>
    <t>https://www.whoishostingthis.com/resources/programming-books/</t>
  </si>
  <si>
    <t>https://peterdaugaardrasmussen.com/2018/12/23/great-programming-books-that-i-still-recommend-in-2019/</t>
  </si>
  <si>
    <t>Art of Scalability, The: Scalable Web Architecture, Processes, and Organizations for the Modern Enterprise</t>
  </si>
  <si>
    <t>Abbott, Martin L.; Fisher, Michael T.</t>
  </si>
  <si>
    <t>https://blog.usejournal.com/the-pragmatic-programmer-is-essential-reading-for-software-developers-443940b8ef9f</t>
  </si>
  <si>
    <t>% recommended</t>
  </si>
  <si>
    <t>Steal Like an Artist: 10 Things Nobody Told You About Being Creative</t>
  </si>
  <si>
    <t>Show Your Work!: 10 Things Nobody Told You About Getting Discovered</t>
  </si>
  <si>
    <t>Interaction Design: Beyond Human-Computer Interaction</t>
  </si>
  <si>
    <t>Kleon, Austin</t>
  </si>
  <si>
    <t>Preece, Jenny; Sharp, Helen; Rogers, Yvonne</t>
  </si>
  <si>
    <t>Design, General Computing</t>
  </si>
  <si>
    <t>Agile Principles, Patterns, and Practices in C#</t>
  </si>
  <si>
    <t>C#, Agile</t>
  </si>
  <si>
    <t>Pro ASP.NET Core MVC</t>
  </si>
  <si>
    <t>Freeman, Adam</t>
  </si>
  <si>
    <t>ASP.NET</t>
  </si>
  <si>
    <t>C# in Depth</t>
  </si>
  <si>
    <t>Skeet, Jon</t>
  </si>
  <si>
    <t>C#</t>
  </si>
  <si>
    <t>Programming F# 3.0</t>
  </si>
  <si>
    <t>Smith, Chris</t>
  </si>
  <si>
    <t>F#</t>
  </si>
  <si>
    <t>CLR via C#</t>
  </si>
  <si>
    <t>Richter, Jeffrey</t>
  </si>
  <si>
    <t>C#, CLR</t>
  </si>
  <si>
    <t>Real-World Functional Programming: With Examples in F# and C#</t>
  </si>
  <si>
    <t>Petricek, Tomas; Skeet, Jon</t>
  </si>
  <si>
    <t>C#, F#, Functional Programming</t>
  </si>
  <si>
    <t>Pro ASP.Net MVC 5</t>
  </si>
  <si>
    <t>Writing Solid Code</t>
  </si>
  <si>
    <t>Maguire, Steve</t>
  </si>
  <si>
    <t>Debugging, Testing, General Programming</t>
  </si>
  <si>
    <t>Software Craftsmanship: The New Imperative</t>
  </si>
  <si>
    <t>McBreen, Pete</t>
  </si>
  <si>
    <t>Software Craftsmanship, Enterprise</t>
  </si>
  <si>
    <t>Understanding the Professional Programmer</t>
  </si>
  <si>
    <t>Weinberg, Gerald M.</t>
  </si>
  <si>
    <t>Beautiful Code: Leading Programmers Explain How They Think</t>
  </si>
  <si>
    <t>Oram, Andy; Wilson, Greg</t>
  </si>
  <si>
    <t>Codd, E. F.</t>
  </si>
  <si>
    <t>Databases</t>
  </si>
  <si>
    <t>Algorithms + Data Structures = Programs</t>
  </si>
  <si>
    <t>Relational Model for Database Management, The: Version 2</t>
  </si>
  <si>
    <t>Wirth, Niklaus</t>
  </si>
  <si>
    <t>Algorithms (4th Edition)</t>
  </si>
  <si>
    <t>General Programming, Pascal, Algorithms and Data Structures</t>
  </si>
  <si>
    <t>Sedgewick, Robert</t>
  </si>
  <si>
    <t>Algorithms and Data Structures, General Programming</t>
  </si>
  <si>
    <t>Foundations of Security: What Every Programmer Needs to Know</t>
  </si>
  <si>
    <t>Kern, Christopher; Kesavan, Anita; Daswani, Neil</t>
  </si>
  <si>
    <t>Security, Databases</t>
  </si>
  <si>
    <t>How to Design Programs: An Introduction to Programming and Computing</t>
  </si>
  <si>
    <t>Felleisen, Matthias; Findler, Robert Bruce; Flatt, Matthew; Krishnamurthi, Shriram</t>
  </si>
  <si>
    <t>Wiegers, Karl; Beatty, Joy</t>
  </si>
  <si>
    <t>General Programming, Enterprise</t>
  </si>
  <si>
    <t>Enterprise Integration Patterns: Designing, Building, and Deploying Messaging Solutions</t>
  </si>
  <si>
    <t>Enterprise, Collaboration</t>
  </si>
  <si>
    <t>Hohpe, Gregoe; Woolf, Bobby</t>
  </si>
  <si>
    <t xml:space="preserve">Software Estimation: Demystifying the Black Art </t>
  </si>
  <si>
    <t>Collaboration Explained: Facilitation Skills for Software Project Leaders</t>
  </si>
  <si>
    <t>Tabaka, Jean</t>
  </si>
  <si>
    <t>Poppendick, Mary; Poppendick, Tom</t>
  </si>
  <si>
    <t>Lean, Testing, Collaboration</t>
  </si>
  <si>
    <t>Software Systems Architecture: Working With Stakeholders Using Viewpoints and Perspectives</t>
  </si>
  <si>
    <t>Rozanski, Nick; Woods, Eóin</t>
  </si>
  <si>
    <t>Software Architecture, Enterprise, Security</t>
  </si>
  <si>
    <t>Practices of an Agile Developer: Working in the Real World</t>
  </si>
  <si>
    <t>Subramaniam, Venkat; Hunt, Andy</t>
  </si>
  <si>
    <t>User Stories Applied: For Agile Software Development</t>
  </si>
  <si>
    <t>Agile Documentation: A Pattern Guide to Producing Lightweight Documents for Software Projects</t>
  </si>
  <si>
    <t>Rüping, Andreas</t>
  </si>
  <si>
    <t>Succeeding with Agile: Software Development Using Scrum</t>
  </si>
  <si>
    <t>Agile, Scrum</t>
  </si>
  <si>
    <t>Agile!: The Good, the Hype and the Ugly</t>
  </si>
  <si>
    <t>Meyer, Bertrand</t>
  </si>
  <si>
    <t>Practice of Programming, The</t>
  </si>
  <si>
    <t>Kernighan, Brian W.; Pike, Rob</t>
  </si>
  <si>
    <t>General Programming, C, C++, Java</t>
  </si>
  <si>
    <t>Pragmatic Thinking and Learning: Refactor Your Wetware</t>
  </si>
  <si>
    <t>Hunt, Andy</t>
  </si>
  <si>
    <t>Software Development</t>
  </si>
  <si>
    <t>Apprenticeship Patterns: Guidance for the Aspiring Software Craftsman</t>
  </si>
  <si>
    <t>Hoover, Dave; Oshineye, Adewale</t>
  </si>
  <si>
    <t>Software Craftsmanship, Career</t>
  </si>
  <si>
    <t>Writing Effective Use Cases</t>
  </si>
  <si>
    <t>Cockburn, Alistair</t>
  </si>
  <si>
    <t>HTML and CSS: Design and Build Websites</t>
  </si>
  <si>
    <t>Duckett, Jon</t>
  </si>
  <si>
    <t>Web Design, HTML, CSS</t>
  </si>
  <si>
    <t>CSS: The Definitive Guide</t>
  </si>
  <si>
    <t>Meyer, Eric A.</t>
  </si>
  <si>
    <t>CSS</t>
  </si>
  <si>
    <t>Career, Personal Development, Motivational</t>
  </si>
  <si>
    <t>rank</t>
  </si>
  <si>
    <t>Rank</t>
  </si>
  <si>
    <t>Author(s)</t>
  </si>
  <si>
    <t>range</t>
  </si>
  <si>
    <t>formatted</t>
  </si>
  <si>
    <t>book name</t>
  </si>
  <si>
    <t>author(s)</t>
  </si>
  <si>
    <t>Unique Rank</t>
  </si>
  <si>
    <t>minimum rank over range</t>
  </si>
  <si>
    <t>book</t>
  </si>
  <si>
    <t>Beginning HTML5 and CSS3: The Web Evolved</t>
  </si>
  <si>
    <t>Murphy, Christopher; Clark, Richard; Studholme, Oliver; Manian, Divya</t>
  </si>
  <si>
    <t>HTML, CSS, Web Development</t>
  </si>
  <si>
    <t>Design for Hackers: Reverse Engineering Beauty</t>
  </si>
  <si>
    <t>Kadavy, David</t>
  </si>
  <si>
    <t>Design, UX, General Programming</t>
  </si>
  <si>
    <t>HTML5 Pocket Reference: Quick, Comprehensive, Indispensable</t>
  </si>
  <si>
    <t>Robbins, Jennifer</t>
  </si>
  <si>
    <t>HTML, Reference</t>
  </si>
  <si>
    <t>Even Faster Web Sites: Performance Best Practices for Web Developers</t>
  </si>
  <si>
    <t>Souders, Steve</t>
  </si>
  <si>
    <t>Web Development, Performance</t>
  </si>
  <si>
    <t>PHP Solutions, Second Edition: Dynamic Web Design Made Easy</t>
  </si>
  <si>
    <t>Powers, David</t>
  </si>
  <si>
    <t>PHP, Web Design</t>
  </si>
  <si>
    <t>Beginning ASP.NET 3.5: In C# and VB</t>
  </si>
  <si>
    <t>Spaanjaars, Imar</t>
  </si>
  <si>
    <t>ASP.NET, C#, Visual Basic</t>
  </si>
  <si>
    <t>Debugging: The 9 Indispensable Rules for Finding Even the Most Elusive Software and Hardware Problems</t>
  </si>
  <si>
    <t>Agans, David J.</t>
  </si>
  <si>
    <t>Debugging, General Programming</t>
  </si>
  <si>
    <t>Ship it! A Practical Guide to Successful Software Projects</t>
  </si>
  <si>
    <t>Richardson, Jared; Gwaltney, William A.</t>
  </si>
  <si>
    <t>Rapid Development: Taming Wild Software Schedules</t>
  </si>
  <si>
    <t>Software Development, Enterprise, Collaboration</t>
  </si>
  <si>
    <t>Essential Scrum: A Practical Guide to the Most Popular Agile Process</t>
  </si>
  <si>
    <t>Rubin, Kenneth S.</t>
  </si>
  <si>
    <t>Art of Software Testing, The</t>
  </si>
  <si>
    <t>Myers, Glenford J.; Sandler, Corey; Badgett, Tom</t>
  </si>
  <si>
    <t>Testing, Software Development</t>
  </si>
  <si>
    <t>Regular Expressions Cookbook: Detailed Solutions in Eight Programming Languages</t>
  </si>
  <si>
    <t>Goyvaerts, Jan; Levithan, Steven</t>
  </si>
  <si>
    <t>RegEx</t>
  </si>
  <si>
    <t>Joy of PHP, The: A Beginner's Guide to Programming Interactive Web Applications with PHP and mySQL</t>
  </si>
  <si>
    <t>Forbes, Alan</t>
  </si>
  <si>
    <t>PHP, Web Development, PHP, SQL</t>
  </si>
  <si>
    <t>C Programming Language, The</t>
  </si>
  <si>
    <t>Kernighan, Brian W.; Ritchie, Dennis M.</t>
  </si>
  <si>
    <t>C, Reference</t>
  </si>
  <si>
    <t>Designing Web Usability</t>
  </si>
  <si>
    <t>Nielsen, Jakob</t>
  </si>
  <si>
    <t>Usability, Web Development, UX</t>
  </si>
  <si>
    <t>Thinking in Java</t>
  </si>
  <si>
    <t>Eckel, Bruce</t>
  </si>
  <si>
    <t>Java, Software Development</t>
  </si>
  <si>
    <t>Effective C++: 50 Specific Ways to Improve Your Programs and Design</t>
  </si>
  <si>
    <t>Meyers, Scott</t>
  </si>
  <si>
    <t>HTML &amp; XHTML: The Definitive Guide</t>
  </si>
  <si>
    <t>Musciano, Chuck; Kennedy, Bill</t>
  </si>
  <si>
    <t>HTML, XHTML</t>
  </si>
  <si>
    <t>Effective Java</t>
  </si>
  <si>
    <t>Bloch, Joshua</t>
  </si>
  <si>
    <t>Java</t>
  </si>
  <si>
    <t>Smalltalk Best Practice Patterns</t>
  </si>
  <si>
    <t>Smalltalk</t>
  </si>
  <si>
    <t>XML in a Nutshell</t>
  </si>
  <si>
    <t>Harold, Elliotte Rusty; Means, W. Scott</t>
  </si>
  <si>
    <t>XML</t>
  </si>
  <si>
    <t>High Performance MySQL: Optimization, Backups, and Replication</t>
  </si>
  <si>
    <t>Schwartz, Baron; Zaitsev, Peter; Tkachenko, Vadim</t>
  </si>
  <si>
    <t>SQL, MySQL, Databases</t>
  </si>
  <si>
    <t>SQL in 10 Minutes, Sams Teach Yourself</t>
  </si>
  <si>
    <t>Forta, Ben</t>
  </si>
  <si>
    <t>SQL</t>
  </si>
  <si>
    <t>Seven Languages in Seven Weeks: A Pragmatic Guide to Learning Programming Languages</t>
  </si>
  <si>
    <t>Tate, Bruce</t>
  </si>
  <si>
    <t>General Programming, Clojure, Haskell, Io, Scala, Erlang, Ruby</t>
  </si>
  <si>
    <t>Domain-Driven Design: Tackling Complexity in the Heart of Software</t>
  </si>
  <si>
    <t>About Face: The Essentials of Interaction Design</t>
  </si>
  <si>
    <t>Cooper, Alan; Reimann, Robert; Cronin, David; Noessel, Christopher</t>
  </si>
  <si>
    <t>UI, UX, Design</t>
  </si>
  <si>
    <t>Object Design: Roles, Responsibilities, and Collaborations</t>
  </si>
  <si>
    <t>Wirfs-Brock, Rebecca; McKean, Alan</t>
  </si>
  <si>
    <t>Software Design, Collaboration</t>
  </si>
  <si>
    <t>Non-Designer's Design Book, The: Design and Typographic Principles for the Visual Novice</t>
  </si>
  <si>
    <t>Williams, Robin</t>
  </si>
  <si>
    <t>User Interface Design for Programmers</t>
  </si>
  <si>
    <t>Object Thinking</t>
  </si>
  <si>
    <t>West, David</t>
  </si>
  <si>
    <t>Reference, OOP, Software Design</t>
  </si>
  <si>
    <t>Inmates Are Running the Asylum, The: Why High Tech Products Drive Us Crazy and How to Restore the Sanity</t>
  </si>
  <si>
    <t>Cooper, Alan</t>
  </si>
  <si>
    <t>Software Design, General Programming</t>
  </si>
  <si>
    <t>Envisioning Information</t>
  </si>
  <si>
    <t>Tufte, Edward R.</t>
  </si>
  <si>
    <t>Phoenix Project, The: A Novel about IT, DevOps, and Helping Your Business Win</t>
  </si>
  <si>
    <t>Best Software Writing I, The: Selected and Introduced by Joel Spolsky</t>
  </si>
  <si>
    <t>Visual Display of Quantitative Information, The</t>
  </si>
  <si>
    <t>Computer Systems: A Programmer's Perspective</t>
  </si>
  <si>
    <t>Bryant, Randal E.; O'Hallaron, David R.</t>
  </si>
  <si>
    <t>Software Design, General Computing</t>
  </si>
  <si>
    <t>Timeless Way of Building, The</t>
  </si>
  <si>
    <t>Alexander, Christopher</t>
  </si>
  <si>
    <t>Design, Architecture</t>
  </si>
  <si>
    <t>Facts and Fallacies of Software Engineering</t>
  </si>
  <si>
    <t>Glass, Robert L.</t>
  </si>
  <si>
    <t>Annotated Turing, The: A Guided Tour Through Alan Turing's Historic Paper on Computability and the Turing Machine</t>
  </si>
  <si>
    <t>https://dzone.com/articles/10-classic-software-development-books-for-programm</t>
  </si>
  <si>
    <t>Organizational Patterns of Agile Software Development</t>
  </si>
  <si>
    <t>Coplien, James O.</t>
  </si>
  <si>
    <t>Agile, Collaboration</t>
  </si>
  <si>
    <t>https://www.callicoder.com/recommended-books/</t>
  </si>
  <si>
    <t>N/A</t>
  </si>
  <si>
    <t>Distributed Systems for Fun and Profit</t>
  </si>
  <si>
    <t>Takada, Mikito</t>
  </si>
  <si>
    <t>Enterprise, Distributed Systems</t>
  </si>
  <si>
    <t>You Don’t Know JS</t>
  </si>
  <si>
    <t>Simpson, Kyle</t>
  </si>
  <si>
    <t>https://www.e4developer.com/2018/09/14/audiobooks-a-secret-weapon-of-a-busy-software-developer/</t>
  </si>
  <si>
    <t>Hello World: How to be Human in the Age of the Machine</t>
  </si>
  <si>
    <t>Fry, Hannah</t>
  </si>
  <si>
    <t>7 Habits of Highly Effective People, The: Powerful Lessons in Personal Change</t>
  </si>
  <si>
    <t>Covey, Stephen R.</t>
  </si>
  <si>
    <t>Motivational, Career</t>
  </si>
  <si>
    <t>Ready Player One: A Novel</t>
  </si>
  <si>
    <t>Cline, Ernest</t>
  </si>
  <si>
    <t>https://serverless.com/blog/software-engineering-resources/</t>
  </si>
  <si>
    <t>Imposter's Handbook, The: A CS Primer for Self-Taught Programmers</t>
  </si>
  <si>
    <t>Conery, Rob</t>
  </si>
  <si>
    <t>General Programming, Computer Science</t>
  </si>
  <si>
    <t>https://blog.newrelic.com/engineering/best-books-software-developer/</t>
  </si>
  <si>
    <t>https://www.codingdojo.com/blog/9-best-programming-books-read-right-now-want-distinguish</t>
  </si>
  <si>
    <t xml:space="preserve">https://www.amazon.co.uk/hz/wishlist/ls/1532DBZVR57JT?ref_=wl_share </t>
  </si>
  <si>
    <t>x</t>
  </si>
  <si>
    <t>read?</t>
  </si>
  <si>
    <t>https://dev.to/bosepchuk/29-must-read-programming-books-2n45</t>
  </si>
  <si>
    <t>So Good They Can't Ignore You: Why Skills Trump Passion in the Quest for Work You Love</t>
  </si>
  <si>
    <t>Newport, Cal</t>
  </si>
  <si>
    <t>Spirit of Kaizen, The: Creating Lasting Excellence One Small Step at a Time</t>
  </si>
  <si>
    <t>Maurer, Robert</t>
  </si>
  <si>
    <t>Badass: Making Users Awesome</t>
  </si>
  <si>
    <t>Sierra, Kathy</t>
  </si>
  <si>
    <t xml:space="preserve">Effective Executive, The: The Definitive Guide to Getting the Right Things Done </t>
  </si>
  <si>
    <t>Drucker, Peter F.</t>
  </si>
  <si>
    <t>Management</t>
  </si>
  <si>
    <t>Great at Work: How Top Performers Do Less, Work Better, and Achieve More</t>
  </si>
  <si>
    <t>Hansen, Morten T.</t>
  </si>
  <si>
    <t>Management, Personal Development</t>
  </si>
  <si>
    <t>Checklist Manifesto, The: How to Get Things Right</t>
  </si>
  <si>
    <t>Gawande, Atul</t>
  </si>
  <si>
    <t>Organisation, Personal Development</t>
  </si>
  <si>
    <t>Code Simplicity: The Fundamentals of Software</t>
  </si>
  <si>
    <t>Kanat-Alexander, Max</t>
  </si>
  <si>
    <t>Making Software: What Really Works, and Why We Believe It</t>
  </si>
  <si>
    <t>Turn the Ship Around!: A True Story of Turning Followers into Leaders</t>
  </si>
  <si>
    <t>Marquet, L. David</t>
  </si>
  <si>
    <t>Principles of Product Development Flow, The: Second Generation Lean Product Development</t>
  </si>
  <si>
    <t>Reinertsen, Donald G.</t>
  </si>
  <si>
    <t>Lean, Agile, Product Development</t>
  </si>
  <si>
    <t>Goldratt's Theory of Constraints: A Systems Approach to Continuous Improvement</t>
  </si>
  <si>
    <t>Dettmer, William H.</t>
  </si>
  <si>
    <t>CI/CD</t>
  </si>
  <si>
    <t>Starting to Unit Test: Not as Hard as You Think</t>
  </si>
  <si>
    <t>Dietrich, Erik</t>
  </si>
  <si>
    <t>Working Effectively with Unit Tests</t>
  </si>
  <si>
    <t>Fields, Jay</t>
  </si>
  <si>
    <t>Data Analysis with Open Source Tools: A Hands-On Guide for Programmers and Data Scientists</t>
  </si>
  <si>
    <t>Janert, Philipp K.</t>
  </si>
  <si>
    <t>Statistics For Dummies</t>
  </si>
  <si>
    <t>Statistics For Dummies II</t>
  </si>
  <si>
    <t>Rumsey, Deborah J.</t>
  </si>
  <si>
    <t>Statistics</t>
  </si>
  <si>
    <t>Rocket Surgery Made Easy: The Do-It-Yourself Guide to Finding and Fixing Usability Problems</t>
  </si>
  <si>
    <t xml:space="preserve">https://dev.to/sandordargo/8-books-every-junior-developer-should-read--4p5h </t>
  </si>
  <si>
    <t>Originals: How Non-Conformists Move the World</t>
  </si>
  <si>
    <t>Grant, Adam</t>
  </si>
  <si>
    <t>Motivational</t>
  </si>
  <si>
    <t xml:space="preserve">https://dev.to/emmawedekind/5-books-which-will-improve-your-career-5g6o </t>
  </si>
  <si>
    <t>Growth Hacker Marketing: A Primer on the Future of PR, Marketing, and Advertising</t>
  </si>
  <si>
    <t>Marketing</t>
  </si>
  <si>
    <t>Progressive Web Apps</t>
  </si>
  <si>
    <t>Hume, Dean Alan</t>
  </si>
  <si>
    <t>Web Design, PWA</t>
  </si>
  <si>
    <t xml:space="preserve">https://dev.to/phillie/what-are-your-must-read-tech-books-for-2018-3cgp </t>
  </si>
  <si>
    <t>Mind for Numbers, A: How to Excel at Math and Science (Even If You Flunked Algebra)</t>
  </si>
  <si>
    <t>Oakley, Barbara</t>
  </si>
  <si>
    <t>Mathematics</t>
  </si>
  <si>
    <t>Chaos Monkeys: Inside the Silicon Valley Money Machine</t>
  </si>
  <si>
    <t>Martinez, Antonio Garcia</t>
  </si>
  <si>
    <t>Silicon Valley</t>
  </si>
  <si>
    <t>Pax Technica: How the Internet of Things May Set Us Free or Lock Us Up</t>
  </si>
  <si>
    <t>Howard, Philip N.</t>
  </si>
  <si>
    <t>Internet of Things</t>
  </si>
  <si>
    <t>Innovators, The: How a Group of Inventors, Hackers, Geniuses and Geeks Created the Digital Revolution</t>
  </si>
  <si>
    <t>Isaacson, Walter</t>
  </si>
  <si>
    <t>Biography, History</t>
  </si>
  <si>
    <t>This Machine Kills Secrets: Julian Assange, the Cypherpunks, and Their Fight to Empower Whistleblowers</t>
  </si>
  <si>
    <t>Greenberg, Andy</t>
  </si>
  <si>
    <t>Security, Biography, Culture</t>
  </si>
  <si>
    <t>Open Organization, The: Igniting Passion and Performance</t>
  </si>
  <si>
    <t>Whitehurst, Jim</t>
  </si>
  <si>
    <t>Management, Project Organisation</t>
  </si>
  <si>
    <t>Superintelligence: Paths, Dangers, Strategies</t>
  </si>
  <si>
    <t>Bostrom, Nick</t>
  </si>
  <si>
    <t>Motivational, Mathematics, AI</t>
  </si>
  <si>
    <t>Shallows, The: What the Internet Is Doing to Our Brains</t>
  </si>
  <si>
    <t>Carr, Nicholas</t>
  </si>
  <si>
    <t>Culture</t>
  </si>
  <si>
    <t>Master Switch, The: The Rise and Fall of Information Empires</t>
  </si>
  <si>
    <t>Wu, Tim</t>
  </si>
  <si>
    <t>We Are Data: Algorithms and the Making of Our Digital Selves</t>
  </si>
  <si>
    <t>Cheney-Lippold, John</t>
  </si>
  <si>
    <t>Algorithms, Data Mining, Culture</t>
  </si>
  <si>
    <t>Being Digital Citizens</t>
  </si>
  <si>
    <t>Isin, Engin; Ruppert, Evelyn</t>
  </si>
  <si>
    <t>Brave Leadership: Unleash Your Most Confident, Powerful, and Authentic Self to Get the Results You Need</t>
  </si>
  <si>
    <t>Davis, Kimberly</t>
  </si>
  <si>
    <t>Leadership, Motivation, Business</t>
  </si>
  <si>
    <t>Greatest Gift, The</t>
  </si>
  <si>
    <t>Antonio, Victor</t>
  </si>
  <si>
    <t>High Performance Habits: How Extraordinary People Become That Way</t>
  </si>
  <si>
    <t>Burchard, Brendon</t>
  </si>
  <si>
    <t>Event Driven: How to Run Memorable Tech Conferences</t>
  </si>
  <si>
    <t>Silber, Leah</t>
  </si>
  <si>
    <t>Instructional, Conferences</t>
  </si>
  <si>
    <t>Robot-Proof: Higher Education in the Age of Artificial Intelligence</t>
  </si>
  <si>
    <t>Aoun, Joseph E.</t>
  </si>
  <si>
    <t>Education, AI</t>
  </si>
  <si>
    <t xml:space="preserve">https://dev.to/antjanus/the-books-that-made-all-the-difference-to-me-as-a-developer-1ijn </t>
  </si>
  <si>
    <t>Game Programming Patterns</t>
  </si>
  <si>
    <t>Nystrom, Robert</t>
  </si>
  <si>
    <t>Game Development</t>
  </si>
  <si>
    <t xml:space="preserve">https://dev.to/ben/i-love-coding-history-books-here-are-some-id-recommend-3ih0 </t>
  </si>
  <si>
    <t>Where Wizards Stay Up Late: The Origins Of The Internet</t>
  </si>
  <si>
    <t>Hafner, Katie</t>
  </si>
  <si>
    <t>Culture, History</t>
  </si>
  <si>
    <t>Hackers: Heroes of the Computer Revolution</t>
  </si>
  <si>
    <t>Levy, Steven</t>
  </si>
  <si>
    <t>Masters of Doom: How Two Guys Created an Empire and Transformed Pop Culture</t>
  </si>
  <si>
    <t>Kushner, David</t>
  </si>
  <si>
    <t>Weaving the Web: The Original Design and Ultimate Destiny of the World Wide Web</t>
  </si>
  <si>
    <t>Berners-Lee, Tim</t>
  </si>
  <si>
    <t>Ghost in the Wires: My Adventures as the World's Most Wanted Hacker</t>
  </si>
  <si>
    <t>Mitnick, Kevin; Simon, William L.</t>
  </si>
  <si>
    <t>Culture, History, Hacking</t>
  </si>
  <si>
    <t>Culture, History, Internet</t>
  </si>
  <si>
    <t>Victorian Internet, The: The Remarkable Story of the Telegraph and the Nineteenth Century's On-line Pioneers</t>
  </si>
  <si>
    <t>Standage, Tom</t>
  </si>
  <si>
    <t>History, Internet</t>
  </si>
  <si>
    <t>Flash Boys: A Wall Street Revolt</t>
  </si>
  <si>
    <t>Lewis, Michael</t>
  </si>
  <si>
    <t>History, Culture, Finance</t>
  </si>
  <si>
    <t xml:space="preserve">https://dev.to/larrycinnabar/4-non-technical-books-every-developer-should-read-ig4 </t>
  </si>
  <si>
    <t>index</t>
  </si>
  <si>
    <t>notes</t>
  </si>
  <si>
    <t>Recommended By…</t>
  </si>
  <si>
    <t>"Surely You're Joking, Mr. Feynman!": Adventures of a Curious Character</t>
  </si>
  <si>
    <t>Feynman, Richard P.</t>
  </si>
  <si>
    <t>Biography, Physics</t>
  </si>
  <si>
    <t>On Writing: A Memoir of the Craft</t>
  </si>
  <si>
    <t>King, Stephen</t>
  </si>
  <si>
    <t>Memoir, Writing, Instructional, Career</t>
  </si>
  <si>
    <t>Sapiens: A Brief History of Humankind</t>
  </si>
  <si>
    <t>Harari, Yuval Noah</t>
  </si>
  <si>
    <t>Biology, Culture, Anthropology</t>
  </si>
  <si>
    <t xml:space="preserve">https://dev.to/jacobherrington/the-best-books-for-new-devs--bonus-twitter-thread-54ag </t>
  </si>
  <si>
    <t>Radical Candor: Be a Kick-Ass Boss Without Losing Your Humanity</t>
  </si>
  <si>
    <t>Scott, Kim</t>
  </si>
  <si>
    <t xml:space="preserve">https://dev.to/intricatecloud/9-books-that-helped-me-navigate-my-first-time-being-a-tech-lead-eb7 </t>
  </si>
  <si>
    <t>Leading Teams - 10 Challenges : 10 Solutions</t>
  </si>
  <si>
    <t>Flint, Mandy; Hearn, Elizabet Vinberg</t>
  </si>
  <si>
    <t>How to Delegate</t>
  </si>
  <si>
    <t>Heller, Robert</t>
  </si>
  <si>
    <t>Busy Manager's Guide to Delegation, The</t>
  </si>
  <si>
    <t>Luecke, Richard A.; McIntosh, Perry</t>
  </si>
  <si>
    <t>Talking with Tech Leads: From Novices to Practitioners</t>
  </si>
  <si>
    <t>Kua, Patrick</t>
  </si>
  <si>
    <t>Building Software Teams: Ten Best Practices for Effective Software Development</t>
  </si>
  <si>
    <t>Visser, Joost; Rigal, Sylvan; Wijnholds, Gijs; Lubsen, Zeeger</t>
  </si>
  <si>
    <t>Beautiful Teams: Inspiring and Cautionary Tales from Veteran Team Leaders</t>
  </si>
  <si>
    <t>Stellman, Andrew; Greene, Jennifer</t>
  </si>
  <si>
    <t>Extreme Teams: Why Pixar, Netflix, Airbnb, and Other Cutting-Edge Companies Succeed Where Most Fail</t>
  </si>
  <si>
    <t>Shaw, Robert Bruce</t>
  </si>
  <si>
    <t>Scaling Teams: Strategies for Building Successful Teams and Organizations</t>
  </si>
  <si>
    <t>Loftesness, David; Grosse, Alexander</t>
  </si>
  <si>
    <t xml:space="preserve">https://dev.to/bosepchuk/4-books-guaranteed-to-make-you-a-better-programmer--2hj2 </t>
  </si>
  <si>
    <t>It's Not Luck</t>
  </si>
  <si>
    <t>Goldratt, Eliyahu M.</t>
  </si>
  <si>
    <t>Management, Motivational, Organisational</t>
  </si>
  <si>
    <t>Velocity: Combining Lean, Six Sigma and the Theory of Constraints to Achieve Breakthrough Performance - A Business Novel</t>
  </si>
  <si>
    <t>Jacob, Dee; Bergland, Suzan; Cox, Jeff</t>
  </si>
  <si>
    <t>Googled: "best books for software developers"</t>
  </si>
  <si>
    <t>tried to skip lists specific to a particular technology, i.e. PHP, CSS, etc.; but some lists have those books interspersed</t>
  </si>
  <si>
    <t>R for Data Science: Import, Tidy, Transform, Visualize, and Model Data</t>
  </si>
  <si>
    <t xml:space="preserve">https://dev.to/rommik/10-books-that-every-developer-must-read--28ia </t>
  </si>
  <si>
    <t>100 MORE Things Every Designer Needs to Know About People</t>
  </si>
  <si>
    <t>highlighted = ones I'm personally interested in reading</t>
  </si>
  <si>
    <t>#+</t>
  </si>
  <si>
    <t>skip articles *asking* for recommendations; skip articles where the author simply lists books they've read; don't skip lists geared toward a particular *level* of developer (i.e. CTO, junior developer, etc.)</t>
  </si>
  <si>
    <t xml:space="preserve">https://dev.to/sandordargo/the-best-13-books-i-read-this-year--2n6c </t>
  </si>
  <si>
    <t>Man and His Symbols</t>
  </si>
  <si>
    <t>Jung, Carl G.</t>
  </si>
  <si>
    <t>Philosophy, Social Science, Culture</t>
  </si>
  <si>
    <t>Ego Is the Enemy</t>
  </si>
  <si>
    <t>Motivational, Inspirational, Management</t>
  </si>
  <si>
    <t>Ferriss, Timothy</t>
  </si>
  <si>
    <t>Deep Work: Rules for Focused Success in a Distracted World</t>
  </si>
  <si>
    <t>Optimized C++</t>
  </si>
  <si>
    <t>Guntheroth, Kurt</t>
  </si>
  <si>
    <t>C++, Optimisation</t>
  </si>
  <si>
    <t>Black Swan, The, Second Edition: The Impact of the Highly Improbable</t>
  </si>
  <si>
    <t>Taleb, Nassim Nicholas</t>
  </si>
  <si>
    <t xml:space="preserve">Statistics, Culture </t>
  </si>
  <si>
    <t>Compound Effect, The</t>
  </si>
  <si>
    <t>Hardy, Darren</t>
  </si>
  <si>
    <t>Little History of Philosophy, A</t>
  </si>
  <si>
    <t>Warburton, Nigel</t>
  </si>
  <si>
    <t>Philosophy, History</t>
  </si>
  <si>
    <t>https://dev.to/rogerjin12/top-10-books-every-cto-should-read</t>
  </si>
  <si>
    <t>Creating a Software Engineering Culture</t>
  </si>
  <si>
    <t>Wiegers, Karl</t>
  </si>
  <si>
    <t>Software Development, Organisational, Management</t>
  </si>
  <si>
    <t>Managing Humans: Biting and Humorous Tales of a Software Engineering Manager</t>
  </si>
  <si>
    <t>Lopp, Michael</t>
  </si>
  <si>
    <t>Management, Software Development, Humor</t>
  </si>
  <si>
    <t>https://dev.to/lefebvre/some-of-my-favorite-software-technology-books-3hf3</t>
  </si>
  <si>
    <t>Eric Sink on the Business of Software</t>
  </si>
  <si>
    <t>Sink, Erik</t>
  </si>
  <si>
    <t>Software Design, Enterprise</t>
  </si>
  <si>
    <t>Programmers at Work: Interviews</t>
  </si>
  <si>
    <t>Lammers, Susan M.</t>
  </si>
  <si>
    <t>Joel on Software: And on Diverse and Occasionally Related Matters That Will Prove of Interest to Software Developers, Designers, and Managers, and to Those Who, Whether by Good Fortune or Ill Luck, Work with Them in Some Capacity</t>
  </si>
  <si>
    <t>Software Design, Software Development</t>
  </si>
  <si>
    <t>Getting Real: The Smarter, Faster, Easier Way to Build a Successful Web Application</t>
  </si>
  <si>
    <t>Fried, Jason; Hansson, David Heinemeier; Linderman, Matthew</t>
  </si>
  <si>
    <t>Web Design, Software Development</t>
  </si>
  <si>
    <t>Remote: Office Not Required</t>
  </si>
  <si>
    <t>Software Development, Culture</t>
  </si>
  <si>
    <t xml:space="preserve">https://dev.to/perigk/must-read-books-for-software-engineers--the-alternative-list-1565 </t>
  </si>
  <si>
    <t>date published</t>
  </si>
  <si>
    <t xml:space="preserve">Effective Debugging: 66 Specific Ways to Debug Software and Systems </t>
  </si>
  <si>
    <t>Spinellis, Diomidis</t>
  </si>
  <si>
    <t>Debug It!: Find, Repair, and Prevent Bugs in Your Code</t>
  </si>
  <si>
    <t>Butcher, Paul</t>
  </si>
  <si>
    <t>Think Like a Programmer: An Introduction to Creative Problem Solving</t>
  </si>
  <si>
    <t>Spraul, V. Anton</t>
  </si>
  <si>
    <t>Software Development, Career</t>
  </si>
  <si>
    <t>5 Second Rule, The: Transform Your Life, Work, and Confidence with Everyday Courage</t>
  </si>
  <si>
    <t>Robbins, Mel</t>
  </si>
  <si>
    <t>Motivational, Career, Personal Development</t>
  </si>
  <si>
    <t>4 Hour Body, The: An Uncommon Guide to Rapid Fat Loss, Incredible Sex and Becoming Superhuman</t>
  </si>
  <si>
    <t xml:space="preserve">https://dev.to/redfred7/the-top-5-programming-books-of-all-time-43ef </t>
  </si>
  <si>
    <t>Thinking in C++</t>
  </si>
  <si>
    <t>C++, Software Development</t>
  </si>
  <si>
    <t xml:space="preserve">https://dev.to/fenbf/7-books-that-taught-me-how-to-code </t>
  </si>
  <si>
    <t>Tricks of the 3D Game Programming Gurus-Advanced 3D Graphics and Rasterization</t>
  </si>
  <si>
    <t>LaMothe, Andre</t>
  </si>
  <si>
    <t>Game Programming Gems</t>
  </si>
  <si>
    <t>DeLoura, Mark</t>
  </si>
  <si>
    <t>Game Programming, 3D Design</t>
  </si>
  <si>
    <t>Game Programming, C, C++, OpenGL</t>
  </si>
  <si>
    <t>OpenGL Superbible</t>
  </si>
  <si>
    <t>Sellers, Graham; Wright, Jr., Richard S.; Haemel, Nicholas</t>
  </si>
  <si>
    <t>OpenGL</t>
  </si>
  <si>
    <t>Algorithms in C++</t>
  </si>
  <si>
    <t>Algorithms, C++</t>
  </si>
  <si>
    <t>Sams Teach Yourself C++ in 24 Hours</t>
  </si>
  <si>
    <t>Liberty, Jesse; Cadenhead, Rogers</t>
  </si>
  <si>
    <t xml:space="preserve">https://dev.to/mejiamanuel57/books-you-must-read-as-a-developer-1k44 </t>
  </si>
  <si>
    <t xml:space="preserve">https://www.squidhub.com/blog/7-books-improve-productivity-developer-skills/ </t>
  </si>
  <si>
    <t>Miracle Morning, The: The Not-So-Obvious Secret Guaranteed to Transform Your Life (Before 8AM)</t>
  </si>
  <si>
    <t>Elrod, Hal</t>
  </si>
  <si>
    <t>Motivational, Personal Development</t>
  </si>
  <si>
    <t>Getting Things Done: The Art of Stress-Free Productivity</t>
  </si>
  <si>
    <t>Allen, David</t>
  </si>
  <si>
    <t>Personal MBA, The: Master the Art of Business</t>
  </si>
  <si>
    <t>Kaufman, Josh</t>
  </si>
  <si>
    <t>Business, Management, Career</t>
  </si>
  <si>
    <t xml:space="preserve">https://itnext.io/recommended-reading-list-for-enterprise-software-developers-and-architects-b77c905b2dbd </t>
  </si>
  <si>
    <t>Data Model Patterns: Conventions of Thought</t>
  </si>
  <si>
    <t>Hay, David C.</t>
  </si>
  <si>
    <t>Management, Data Analysis, Algorithms, Software Design</t>
  </si>
  <si>
    <t>Analysis Patterns: Reusable Object Models</t>
  </si>
  <si>
    <t>Software Development, OOP, Software Engineering</t>
  </si>
  <si>
    <t>Scalability Rules: Principles for Scaling Web Sites</t>
  </si>
  <si>
    <t>Web Development, Web Design, Scalability, Cloud Computing</t>
  </si>
  <si>
    <t>Secrets and Lies: Digital Security in a Networked World</t>
  </si>
  <si>
    <t>Schneier, Bruce</t>
  </si>
  <si>
    <t>Security, Networking</t>
  </si>
  <si>
    <t>DevOps Handbook, The: How to Create World-Class Agility, Reliability, and Security in Technology Organizations</t>
  </si>
  <si>
    <t>Kim, Gene; Humble, Jez; Debois, Patrick; Willis, John</t>
  </si>
  <si>
    <t>DevOps, Management, Business</t>
  </si>
  <si>
    <t>Lean Enterprise: How High Performance Organizations Innovate at Scale</t>
  </si>
  <si>
    <t>Humble, Jez; Molesky, Joanne; O'Reilly, Barry</t>
  </si>
  <si>
    <t>Lean, Agile, Scalability</t>
  </si>
  <si>
    <t>Software Project Survival Guide: How to Be Sure Your First Important Project Isn't Your Last</t>
  </si>
  <si>
    <t>Management, Software Development, Business</t>
  </si>
  <si>
    <t>Serious Creativity: Using the Power of Lateral Thinking to Create New Ideas</t>
  </si>
  <si>
    <t>De Bono, Edward</t>
  </si>
  <si>
    <t>Creativity, Philosophy, Motivational</t>
  </si>
  <si>
    <t>Database System Concepts</t>
  </si>
  <si>
    <t>Silberschatz, Abraham; Korth, Henry F.; Sudarshan, S.</t>
  </si>
  <si>
    <t>Computer Networks</t>
  </si>
  <si>
    <t>Tanenbaum, Andrew S.; Wetherall, David J.</t>
  </si>
  <si>
    <t>Networking</t>
  </si>
  <si>
    <t>Operating System Concepts</t>
  </si>
  <si>
    <t>Silberschatz, Abraham; Galvin, Peter Baer; Gagne, Greg</t>
  </si>
  <si>
    <t>Operating Systems</t>
  </si>
  <si>
    <t xml:space="preserve">https://blog.codinghorror.com/recommended-reading-for-developers/ </t>
  </si>
  <si>
    <t>Beautiful Evidence</t>
  </si>
  <si>
    <t>Visual Explanations: Images and Quantities, Evidence and Narrative</t>
  </si>
  <si>
    <t>Design, Graphics, Visualisation</t>
  </si>
  <si>
    <t xml:space="preserve">https://www.javaworld.com/article/2463191/books-that-have-most-influenced-my-software-development-career.html </t>
  </si>
  <si>
    <t>More Effective C++: 35 New Ways to Improve Your Programs and Designs</t>
  </si>
  <si>
    <t>Java Cookbook: Solutions and Examples for Java Developers</t>
  </si>
  <si>
    <t>Darwin, Ian F.</t>
  </si>
  <si>
    <t>Java, Software Development, Optimisation</t>
  </si>
  <si>
    <t>C++, Optimisation, Software Development</t>
  </si>
  <si>
    <t>Groovy Recipes: Greasing the Wheels of Java</t>
  </si>
  <si>
    <t>Davis, Scott</t>
  </si>
  <si>
    <t>Java, Software Development, Groovy</t>
  </si>
  <si>
    <t>Holub on Patterns: Learning Design Patterns by Looking at Code</t>
  </si>
  <si>
    <t>Holub, Allen</t>
  </si>
  <si>
    <t>Software Development, OOP, Compilers</t>
  </si>
  <si>
    <t>Expert One-on-One J2EE Design and Development</t>
  </si>
  <si>
    <t>Johnson, Rod</t>
  </si>
  <si>
    <t>Agile Web Development with Rails</t>
  </si>
  <si>
    <t>Ruby, Sam; Copeland, David B.; Thomas, Dave</t>
  </si>
  <si>
    <t>Ruby, Rails, Agile</t>
  </si>
  <si>
    <t>201 Principles of Software Development</t>
  </si>
  <si>
    <t>Davis, Alan M.</t>
  </si>
  <si>
    <t>Software Development, Reference</t>
  </si>
  <si>
    <t>https://www.yegor256.com/2015/04/22/favorite-software-books.html</t>
  </si>
  <si>
    <t>PMP Exam Prep, Eighth Edition - Updated: Rita's Course in a Book for Passing the PMP Exam</t>
  </si>
  <si>
    <t>Mulcahy, Rita</t>
  </si>
  <si>
    <t>PMP</t>
  </si>
  <si>
    <t>Java Concurrency in Practice</t>
  </si>
  <si>
    <t>Goetz, Brian; Peierls, Tim; Bloch, Joshua; Bowbeer, Joseph; Holmes, David; Lea, Doug</t>
  </si>
  <si>
    <t>Java, Concurrency</t>
  </si>
  <si>
    <t>Effective Modern C++: 42 Specific Ways to Improve Your Use of C++11 and C++14</t>
  </si>
  <si>
    <t>Version Control with Git: Powerful Tools and Techniques for Collaborative Software Development</t>
  </si>
  <si>
    <t>Loeliger, Jon; McCullough, Matthew</t>
  </si>
  <si>
    <t>Git, Version Control, Collaboration, Software Development</t>
  </si>
  <si>
    <t>JavaScript: The Definitive Guide: Activate Your Web Pages</t>
  </si>
  <si>
    <t>Flanagan, David</t>
  </si>
  <si>
    <t>JavaScript, Web Development</t>
  </si>
  <si>
    <t xml:space="preserve">http://noop.nl/2009/03/top-50-new-software-development-books.html </t>
  </si>
  <si>
    <t>Dreaming in Code: Two Dozen Programmers, Three Years, 4,732 Bugs, and One Quest for Transcendent Software</t>
  </si>
  <si>
    <t>Rosenberg, Scott</t>
  </si>
  <si>
    <t>SOA: Principles of Service Design</t>
  </si>
  <si>
    <t>Erl, Thomas</t>
  </si>
  <si>
    <t>SOA, Web Services</t>
  </si>
  <si>
    <t>Productive Programmer, The</t>
  </si>
  <si>
    <t>Ford, Neal</t>
  </si>
  <si>
    <t>Software Development, Efficiency, OOP</t>
  </si>
  <si>
    <t>Making Things Happen: Mastering Project Management</t>
  </si>
  <si>
    <t>Berkun, Scott</t>
  </si>
  <si>
    <t>Art of Agile Development, The: Pragmatic Guide to Agile Software Development</t>
  </si>
  <si>
    <t>Shore, James; Warden, Shane</t>
  </si>
  <si>
    <t>Service-Oriented Modeling: Service Analysis, Design, and Architecture</t>
  </si>
  <si>
    <t>Bell, Michael</t>
  </si>
  <si>
    <t>SOA, Software Development</t>
  </si>
  <si>
    <t>Scaling Software Agility: Best Practices for Large Enterprises</t>
  </si>
  <si>
    <t>Leffingwell, Dean</t>
  </si>
  <si>
    <t>Scalability, Enterprise</t>
  </si>
  <si>
    <t>Sketching User Experiences: Getting the Design Right and the Right Design</t>
  </si>
  <si>
    <t>Buxton, Bill</t>
  </si>
  <si>
    <t>Continuous Integration: Improving Software Quality and Reducing Risk</t>
  </si>
  <si>
    <t>Duvall, Paul M.; Matyas, Steve; Glover, Andrew</t>
  </si>
  <si>
    <t>CI/CD, OOP, Testing</t>
  </si>
  <si>
    <t>SOA Design Patterns</t>
  </si>
  <si>
    <t>Rischbeck, Thomas; Erl, Thomas</t>
  </si>
  <si>
    <t>SOA, Web Services, Networking</t>
  </si>
  <si>
    <t>Developer's Guide to Debugging, The</t>
  </si>
  <si>
    <t>Grötker, Thomas; Holtmann, Ulrich; Keding, Holger; Wloka, Markus</t>
  </si>
  <si>
    <t>Debugging, Testing, Software Design</t>
  </si>
  <si>
    <t>Agile Adoption Patterns: A Roadmap to Organizational Success</t>
  </si>
  <si>
    <t>Elssamadisy, Amr</t>
  </si>
  <si>
    <t>Agile, Software Development, Software Design</t>
  </si>
  <si>
    <t>Manage It!: Your Guide to Modern, Pragmatic Project Management</t>
  </si>
  <si>
    <t>Rothman, Johanna</t>
  </si>
  <si>
    <t>Project Management, Software Development</t>
  </si>
  <si>
    <t>Principles of Project Management, The</t>
  </si>
  <si>
    <t>Williams, Meri</t>
  </si>
  <si>
    <t>Introduction to Information Retrieval</t>
  </si>
  <si>
    <t>Text Processing, OOP, Internet</t>
  </si>
  <si>
    <t>Manning, Christopher D.; Raghavan, Prabhakar; Schütze, Hinrich</t>
  </si>
  <si>
    <t>Head First Software Development: A Learner's Companion to Software Development</t>
  </si>
  <si>
    <t>Pilone, Dan; Miles, Russ</t>
  </si>
  <si>
    <t>Software Development, Software Design, PMP</t>
  </si>
  <si>
    <t>Web Service Contract Design and Versioning for SOA</t>
  </si>
  <si>
    <t>Erl, Thomas; Karmarkar, Anish; Walmsley, Priscilla; Haas, Hugo; Yalcinalp, L. Umit; Liu, Kevin; Orchard, David; Tost, Andre; Pasley, James</t>
  </si>
  <si>
    <t>SOA, Software Development, Web Services</t>
  </si>
  <si>
    <t>Art of Multiprocessor Programming, The</t>
  </si>
  <si>
    <t>Herlihy, Maurice; Shavit, Nir</t>
  </si>
  <si>
    <t>Software Development, Software Engineering</t>
  </si>
  <si>
    <t>Scaling Lean &amp; Agile Development: Thinking and Organizational Tools for Large-Scale Scrum</t>
  </si>
  <si>
    <t>Larman, Craig; Vodde, Bas</t>
  </si>
  <si>
    <t>Lean, Agile, Scrum, Software Development</t>
  </si>
  <si>
    <t>SOA in Practice: The Art of Distributed System Design</t>
  </si>
  <si>
    <t>Josuttis, Nicolai M.</t>
  </si>
  <si>
    <t>SOA, Networking</t>
  </si>
  <si>
    <t>Business Analyst's Handbook, The</t>
  </si>
  <si>
    <t>Podeswa, Howard</t>
  </si>
  <si>
    <t>Business, Computer Science</t>
  </si>
  <si>
    <t>Scrum and XP from the Trenches</t>
  </si>
  <si>
    <t>Kniberg, Henrik</t>
  </si>
  <si>
    <t>Agile, Scrum, Project Management, Software Development, Extreme Programming</t>
  </si>
  <si>
    <t>Applied SOA: Service-Oriented Architecture and Design Strategies</t>
  </si>
  <si>
    <t>Rosen, Michael; Lublinsky, Boris; Smith, Kevin T.; Balcer, Marc J.</t>
  </si>
  <si>
    <t>97 Things Every Software Architect Should Know: Collective Wisdom from the Experts</t>
  </si>
  <si>
    <t>Monson-Haefel, Richard</t>
  </si>
  <si>
    <t>Perfect Software: And Other Illusions about Testing</t>
  </si>
  <si>
    <t>Expert Product Management: Advanced Techniques, Tips and Strategies for Product Management &amp; Product Marketing</t>
  </si>
  <si>
    <t>Lawley, Brian</t>
  </si>
  <si>
    <t>Project Management, Business</t>
  </si>
  <si>
    <t>Enterprise and Scrum, The</t>
  </si>
  <si>
    <t>Schwaber, Ken</t>
  </si>
  <si>
    <t>Enterprise, Scrum, Software Design, Networking</t>
  </si>
  <si>
    <t>Heineman, George T.; Pollice, Gary; Selkow, Stanley</t>
  </si>
  <si>
    <t>Algorithms in a Nutshell: A Practical Guide</t>
  </si>
  <si>
    <t>Software Project Manager's Bridge to Agility, The</t>
  </si>
  <si>
    <t>Sliger, Michele; Broderick, Stacia</t>
  </si>
  <si>
    <t>Agile, Management, Project Management</t>
  </si>
  <si>
    <t>Designing Web Interfaces: Principles And Patterns For Rich Interactions</t>
  </si>
  <si>
    <t>Scott, Bill; Neil, Theresa</t>
  </si>
  <si>
    <t>UX, Usability, Web Development</t>
  </si>
  <si>
    <t>If I Only Changed the Software, Why is the Phone on Fire?: Embedded Debugging Methods Revealed: Technical Mysteries for Engineers</t>
  </si>
  <si>
    <t>Simone, Lisa K.</t>
  </si>
  <si>
    <t>Debugging, Enterprise, Software Development</t>
  </si>
  <si>
    <t>Puzzles for Programmers and Pros</t>
  </si>
  <si>
    <t>Shasha, Dennis E.</t>
  </si>
  <si>
    <t>Mathematics, Entertainment, Algorithms</t>
  </si>
  <si>
    <t>Managing the Test People: A Guide to Practical Technical Management</t>
  </si>
  <si>
    <t>McKay, Judy</t>
  </si>
  <si>
    <t>Databases, Big Data, Management, Testing</t>
  </si>
  <si>
    <t>Practical Project Initiation: A Handbook with Tools</t>
  </si>
  <si>
    <t>Software Development, Project Management</t>
  </si>
  <si>
    <t>Simple Architectures for Complex Enterprises</t>
  </si>
  <si>
    <t>Sessions, Roger</t>
  </si>
  <si>
    <t>Software Architecture, Enterprise</t>
  </si>
  <si>
    <t>How We Test Software at Microsoft</t>
  </si>
  <si>
    <t>Page, Alan; Johnston, Ken; Rollison, Bj</t>
  </si>
  <si>
    <t>Testing, Software Development, C++</t>
  </si>
  <si>
    <t>One Page Project Manager for IT Projects, The: Communicate and Manage Any Project With A Single Sheet of Paper</t>
  </si>
  <si>
    <t>Campbell, Clark A.</t>
  </si>
  <si>
    <t>Computer Science, Project Management</t>
  </si>
  <si>
    <t>Art of Lean Software Development, The</t>
  </si>
  <si>
    <t>Hibbs, Curt; Jewett, Steve; Sullivan, Mike</t>
  </si>
  <si>
    <t>Software Development, Lean, Testing</t>
  </si>
  <si>
    <t>Code Leader: Using People, Tools, and Processes to Build Successful Software</t>
  </si>
  <si>
    <t>Cauldwell, Patrick</t>
  </si>
  <si>
    <t>Software Development, Management</t>
  </si>
  <si>
    <t xml:space="preserve">Scrumban - Essays on Kanban Systems for Lean Software Development </t>
  </si>
  <si>
    <t>Ladas, Corey</t>
  </si>
  <si>
    <t>Enterprise, Lean, Management</t>
  </si>
  <si>
    <t>Software Requirement Patterns</t>
  </si>
  <si>
    <t>Withall, Stephen</t>
  </si>
  <si>
    <t>Getting Results from Software Development Teams</t>
  </si>
  <si>
    <t>Peters, Lawrence J.</t>
  </si>
  <si>
    <t>Testing, PMP, Networking, Software Development, Management</t>
  </si>
  <si>
    <t>http://noop.nl/2008/06/top-100-best-software-engineering-books-ever.html</t>
  </si>
  <si>
    <t>Applied Cryptography: Protocols, Algorithms, and Source Code in C</t>
  </si>
  <si>
    <t>Security, C, Encryption, Mathematics</t>
  </si>
  <si>
    <t>Object-Oriented Software Construction</t>
  </si>
  <si>
    <t>OOP, Software Architecture</t>
  </si>
  <si>
    <t>Mastering Regular Expressions</t>
  </si>
  <si>
    <t>Friedl, Jeffrey E. F.</t>
  </si>
  <si>
    <t>Applying UML and Patterns: An Introduction to Object-Oriented Analysis and Design and Iterative Development</t>
  </si>
  <si>
    <t>Larman, Craig</t>
  </si>
  <si>
    <t>UML, OOP, Software Design</t>
  </si>
  <si>
    <t>Agile Software Development: The Cooperative Game</t>
  </si>
  <si>
    <t>Agile, Software Development, OOP</t>
  </si>
  <si>
    <t>Software Security: Building Security In</t>
  </si>
  <si>
    <t>McGraw, Gary</t>
  </si>
  <si>
    <t>Security, Software Development</t>
  </si>
  <si>
    <t>Hohpe, Gregor; Woolf, Bobby</t>
  </si>
  <si>
    <t>OOP, Software Development, Enterprise</t>
  </si>
  <si>
    <t>Deadline, The: A Novel About Project Management</t>
  </si>
  <si>
    <t>DeMarco, Tom</t>
  </si>
  <si>
    <t>Project Management, Fiction, Business</t>
  </si>
  <si>
    <t>Agile and Iterative Development: A Manager's Guide</t>
  </si>
  <si>
    <t>Agile, OOP, Software Development, Management</t>
  </si>
  <si>
    <t>Service-Oriented Architecture: A Planning and Implementation Guide for Business and Technology</t>
  </si>
  <si>
    <t>Marks, Eric A.; Bell, Michael</t>
  </si>
  <si>
    <t>Service-Oriented Architecture: A Field Guide to Integrating XML and Web Services</t>
  </si>
  <si>
    <t>SOA, XML, Networking, Web Services</t>
  </si>
  <si>
    <t>Design Patterns Explained: A New Perspective on Object Oriented Design</t>
  </si>
  <si>
    <t>Shalloway, Alan; Trott, James R.</t>
  </si>
  <si>
    <t>Software Design, OOP</t>
  </si>
  <si>
    <t>Object-Oriented Analysis and Design with Applications</t>
  </si>
  <si>
    <t>Booch, Grady; Maksimchuk, Robert A.; Engle, Michael W.; Young, Bobbi J.; Conallen, Jim; Houston, Kelli A.</t>
  </si>
  <si>
    <t>OOP, Software Design, UML</t>
  </si>
  <si>
    <t>Agile Project Management: Creating Innovative Products</t>
  </si>
  <si>
    <t>Highsmith, Jim</t>
  </si>
  <si>
    <t>Agile, Project Management, Software Design, Business</t>
  </si>
  <si>
    <t>Applied Software Project Management</t>
  </si>
  <si>
    <t>Agile, Management, Project Management, Software Design</t>
  </si>
  <si>
    <t>Component Software: Beyond Object-Oriented Programming</t>
  </si>
  <si>
    <t>Szyperski, Clemens</t>
  </si>
  <si>
    <t>OOP, Software Design, Java, Pascal</t>
  </si>
  <si>
    <t>Object-Oriented Design Heuristics</t>
  </si>
  <si>
    <t>Riel, Arthur J.</t>
  </si>
  <si>
    <t>OOP, Software Design</t>
  </si>
  <si>
    <t>Lean Software Development: An Agile Toolkit</t>
  </si>
  <si>
    <t>Lean, Agile, Software Development</t>
  </si>
  <si>
    <t>Agile Project Management with Scrum</t>
  </si>
  <si>
    <t>Agile, Project Management, Scrum, Testing</t>
  </si>
  <si>
    <t>Agile Software Development with Scrum</t>
  </si>
  <si>
    <t>Schwaber, Ken; Beedle, Mike</t>
  </si>
  <si>
    <t>Agile, Project Management, Scrum</t>
  </si>
  <si>
    <t>Crystal Clear: A Human-Powered Methodology for Small Teams</t>
  </si>
  <si>
    <t>Software Development, Agile, Management</t>
  </si>
  <si>
    <t>Waltzing With Bears: Managing Risk on Software Projects</t>
  </si>
  <si>
    <t>PMP, Software Development, Management</t>
  </si>
  <si>
    <t>Information Technology Project Management</t>
  </si>
  <si>
    <t>Schwalbe, Kathy</t>
  </si>
  <si>
    <t>Project Management</t>
  </si>
  <si>
    <t>Lessons Learned in Software Testing: A Context-Driven Approach</t>
  </si>
  <si>
    <t>Kaner, Cem; Bach, James; Pettichord, Bret</t>
  </si>
  <si>
    <t>Beyond Software Architecture: Creating and Sustaining Winning Solutions</t>
  </si>
  <si>
    <t>Hohmann, Luke</t>
  </si>
  <si>
    <t>Software Architecture, Business, UX</t>
  </si>
  <si>
    <t>Unified Modeling Language User Guide, The</t>
  </si>
  <si>
    <t>Booch, Grady; Rumbaugh, James; Jacobson, Ivar</t>
  </si>
  <si>
    <t>UML, OOP</t>
  </si>
  <si>
    <t>Producing Open Source Software: How to Run a Successful Free Software Project</t>
  </si>
  <si>
    <t>Fogel, Karl</t>
  </si>
  <si>
    <t>Enterprise, Linux, Software Development, OSS</t>
  </si>
  <si>
    <t>Rational Unified Process Made Easy, The: A Practitioner's Guide to the RUP</t>
  </si>
  <si>
    <t>Kroll, Per; Kruchten, Philippe; Booch, Grady</t>
  </si>
  <si>
    <t>RUP, UML, OOP</t>
  </si>
  <si>
    <t>Service-Oriented Architecture (SOA): Concepts, Technology, and Design</t>
  </si>
  <si>
    <t>SOA, XML, Software Design, Web Services</t>
  </si>
  <si>
    <t>Pattern-Oriented Software Architecture Volume 1: A System of Patterns</t>
  </si>
  <si>
    <t>Buschmann, Frank; Meunier, Regine; Rohnert, Hans; Sommerlad, Peter; Stal, Michael</t>
  </si>
  <si>
    <t>UML 2.0 in a Nutshell: A Desktop Quick Reference</t>
  </si>
  <si>
    <t>Pilone, Dan; Pitman, Neil</t>
  </si>
  <si>
    <t>UML, Reference, OOP, C#</t>
  </si>
  <si>
    <t>Extreme Programming Installed</t>
  </si>
  <si>
    <t>Jeffries, Ron; Anderson, Ann; Hendrickson, Chet</t>
  </si>
  <si>
    <t>Extreme Programming, Software Development</t>
  </si>
  <si>
    <t>Refactoring Databases: Evolutionary Database Design</t>
  </si>
  <si>
    <t>Ambler, Scott W.; Sadalage, Pramodkumar J.</t>
  </si>
  <si>
    <t>OOP, Databases, Software Design</t>
  </si>
  <si>
    <t>Exploiting Software: How to Break Code</t>
  </si>
  <si>
    <t>Hoglund, Greg; McGraw, Gary</t>
  </si>
  <si>
    <t>Security, Testing, Software Development</t>
  </si>
  <si>
    <t>Death March</t>
  </si>
  <si>
    <t>Yourdon, Edward</t>
  </si>
  <si>
    <t>Project Management, Software Design</t>
  </si>
  <si>
    <t>Software Configuration Management Patterns: Effective Teamwork, Practical Integration</t>
  </si>
  <si>
    <t>Berczuk, Stephen P.; Appleton, Brad; Brown, Kyle</t>
  </si>
  <si>
    <t>Marketing, Software Development, Management</t>
  </si>
  <si>
    <t>Automated Software Testing: Introduction, Management, and Performance: Introduction, Management, and Performance</t>
  </si>
  <si>
    <t>Dustin, Elfriede; Rashka, Jeff; Paul, John</t>
  </si>
  <si>
    <t>Testing, Software Design</t>
  </si>
  <si>
    <t>Exploring Requirements: Quality Before Design</t>
  </si>
  <si>
    <t>Gause, Donald C.; Weinberg, Gerald M.</t>
  </si>
  <si>
    <t>Competitive Engineering: A Handbook For Systems Engineering, Requirements Engineering, and Software Engineering Using Planguage</t>
  </si>
  <si>
    <t>Glib, Tom</t>
  </si>
  <si>
    <t>Management, Engineering</t>
  </si>
  <si>
    <t>Project Management, Product Design, Design</t>
  </si>
  <si>
    <t>Reversing: Secrets of Reverse Engineering</t>
  </si>
  <si>
    <t>Eilam, Eldad</t>
  </si>
  <si>
    <t>Software Design, Reverse Engineering, C, Windows</t>
  </si>
  <si>
    <t>Object-Oriented Thought Process, The</t>
  </si>
  <si>
    <t>Weisfeld, Matt</t>
  </si>
  <si>
    <t>OOP, XML, .NET, Web Services</t>
  </si>
  <si>
    <t>Pattern Hatching: Design Patterns Applied</t>
  </si>
  <si>
    <t>Vlissides, John</t>
  </si>
  <si>
    <t>Behind Closed Doors: Secrets of Great Management</t>
  </si>
  <si>
    <t>Rothman, Johanna; Derby, Esther</t>
  </si>
  <si>
    <t>Effective Project Management: Traditional, Adaptive, Extreme</t>
  </si>
  <si>
    <t>Requirements by Collaboration: Workshops for Defining Needs</t>
  </si>
  <si>
    <t>Database Systems: Design, Implementation, and Management</t>
  </si>
  <si>
    <t>Client/Server Survival Guide</t>
  </si>
  <si>
    <t>Pattern-Oriented Software Architecture Volume 2: Patterns for Concurrent and Networked Objects</t>
  </si>
  <si>
    <t>Hackers and Painters: Big Ideas from the Computer Age</t>
  </si>
  <si>
    <t>Rational Unified Process, The: An Introduction</t>
  </si>
  <si>
    <t>Hacker's Delight</t>
  </si>
  <si>
    <t>Wysocki, Robert K.</t>
  </si>
  <si>
    <t>Gottesdiener, Ellen</t>
  </si>
  <si>
    <t>Rob, Peter; Coronel, Carlos</t>
  </si>
  <si>
    <t>Harkey, Dan</t>
  </si>
  <si>
    <t>Schmidt, Douglas; Stal, Michael; Rohnert, Hans; Buschmann, Frank</t>
  </si>
  <si>
    <t>Graham, Paul</t>
  </si>
  <si>
    <t>Kruchten, Philippe</t>
  </si>
  <si>
    <t>Warren, Jr.; Henry S.</t>
  </si>
  <si>
    <t>Algorithms, Security, Hacking, Mathematics</t>
  </si>
  <si>
    <t>Algorithms, Computer Science</t>
  </si>
  <si>
    <t>OOP, Software Design, Networking</t>
  </si>
  <si>
    <t>Software Development, Software Design, Management</t>
  </si>
  <si>
    <t>https://koukia.ca/top-10-books-all-developers-should-read-2eda7073993a</t>
  </si>
  <si>
    <t>https://www.linkedin.com/pulse/12-most-influential-books-every-software-engineer-needs-jason-roell/</t>
  </si>
  <si>
    <t>https://blog.makingsense.com/2018/03/5-books-every-software-developer-should-read/</t>
  </si>
  <si>
    <t>https://www.smoothstack.com/index.php/books-increase-software-development-coding-skills/</t>
  </si>
  <si>
    <t>https://blog.hyperiondev.com/index.php/2018/06/12/5-best-programming-books-for-beginners/</t>
  </si>
  <si>
    <t>Learning Python: Powerful Object-Oriented Programming</t>
  </si>
  <si>
    <t>Upside of Stress, The: Why Stress Is Good for You, and How to Get Good at It</t>
  </si>
  <si>
    <t>McGonigal, Kelly</t>
  </si>
  <si>
    <t>Motivational, Psychology, Personal Development</t>
  </si>
  <si>
    <t>https://www.youtube.com/watch?v=UX4YijQ3zhc</t>
  </si>
  <si>
    <t># recs</t>
  </si>
  <si>
    <t>row</t>
  </si>
  <si>
    <t xml:space="preserve">https://javarevisited.blogspot.com/2018/02/5-must-read-books-to-become-software-architect-solution.html </t>
  </si>
  <si>
    <t>Software Architecture in Practice</t>
  </si>
  <si>
    <t>Bass, Len; Clements, Paul; Kazman, Rick</t>
  </si>
  <si>
    <t xml:space="preserve">https://blog.parasoft.com/14-best-software-development-books-recommended-by-our-developers </t>
  </si>
  <si>
    <t>Programming with POSIX Threads</t>
  </si>
  <si>
    <t>Butenhof, David R.</t>
  </si>
  <si>
    <t>Unix, POSIX, Multithreading</t>
  </si>
  <si>
    <t xml:space="preserve">https://www.pullrequest.com/blog/3-clean-code-books/ </t>
  </si>
  <si>
    <t xml:space="preserve">https://playsoftgames.com/blog/3-books-read-implementing-lean-software-development/ </t>
  </si>
  <si>
    <t>Scrum: The Art of Doing Twice the Work in Half the Time</t>
  </si>
  <si>
    <t>Sutherland, Jeff; Sutherland, J. J.</t>
  </si>
  <si>
    <t>Delivering Happiness: A Path to Profits, Passion, and Purpose</t>
  </si>
  <si>
    <t>Hsieh, Tony</t>
  </si>
  <si>
    <t>Culture, Business, Management</t>
  </si>
  <si>
    <t>Five Dysfunctions of a Team, The: A Leadership Fable</t>
  </si>
  <si>
    <t>Lencioni, Patrick</t>
  </si>
  <si>
    <t>Business, Management</t>
  </si>
  <si>
    <t>https://www.karllhughes.com/posts/reading-for-engineering-managers</t>
  </si>
  <si>
    <t>Building Great Software Engineering Teams: Recruiting, Hiring, and Managing Your Team from Startup to Success</t>
  </si>
  <si>
    <t>Recruit Rockstars: The 10 Step Playbook to Find the Winners and Ignite Your Business</t>
  </si>
  <si>
    <t>Decision Maker, The: Unlock the Potential of Everyone in Your Organization, One Decision at a Time</t>
  </si>
  <si>
    <t>Lean from the Trenches: Managing Large-Scale Projects with Kanban</t>
  </si>
  <si>
    <t>E-Myth Revisited, The: Why Most Small Businesses Don't Work and What to Do About It</t>
  </si>
  <si>
    <t>Startup Engineering Management</t>
  </si>
  <si>
    <t>Disrupted: My Misadventure in the Start-Up Bubble</t>
  </si>
  <si>
    <t>Bad Blood: Secrets and Lies in a Silicon Valley Startup</t>
  </si>
  <si>
    <t>Innovator's Dilemma, The: The Revolutionary Book That Will Change the Way You Do Business</t>
  </si>
  <si>
    <t>Bored and Brilliant: How Spacing Out Can Unlock Your Most Productive and Creative Self</t>
  </si>
  <si>
    <t>What Color is Your Parachute?</t>
  </si>
  <si>
    <t>Bolles, Richard N.; Lawlor, Patrick</t>
  </si>
  <si>
    <t>Zomorodi, Manoush</t>
  </si>
  <si>
    <t>Christensen, Clayton M.</t>
  </si>
  <si>
    <t>Carreyrou, John</t>
  </si>
  <si>
    <t>Lyons, Dan</t>
  </si>
  <si>
    <t>Na, Piaw</t>
  </si>
  <si>
    <t>Gerber, Michael E.</t>
  </si>
  <si>
    <t>Bakke, Dennis</t>
  </si>
  <si>
    <t>Hyman, Jeff</t>
  </si>
  <si>
    <t>Tyler, Joshua</t>
  </si>
  <si>
    <t>Management, Project Management, Recruiting</t>
  </si>
  <si>
    <t>Recruiting, Management</t>
  </si>
  <si>
    <t>Management, Business</t>
  </si>
  <si>
    <t>Lean, Project Management, Testing, Software Development</t>
  </si>
  <si>
    <t>Business, Entrepreneurship, Management</t>
  </si>
  <si>
    <t>Management, Business, Startups</t>
  </si>
  <si>
    <t>Humor, Startups</t>
  </si>
  <si>
    <t>Silicon Valley, Startups</t>
  </si>
  <si>
    <t xml:space="preserve">http://mylifeforthecode.com/5-books-every-aspiring-software-developer-should-read/ </t>
  </si>
  <si>
    <t>http://robertgreiner.com/2013/09/software-developer-book-recommendations/</t>
  </si>
  <si>
    <t xml:space="preserve">https://sdtimes.com/books/the-best-books-for-software-developers/ </t>
  </si>
  <si>
    <t>Leading Lean Software Development: Results Are Not the Point</t>
  </si>
  <si>
    <t>Expert C# 2008 Business Objects</t>
  </si>
  <si>
    <t>HTML5 Games: Creating Fun with HTML5, CSS3, and WebGL</t>
  </si>
  <si>
    <t>Becoming a Technical Leader: An Organic Problem-Solving Approach</t>
  </si>
  <si>
    <t>Confessions of a Public Speaker</t>
  </si>
  <si>
    <t>Nomadic Developer, The: Surviving and Thriving in the World of Technology Consulting</t>
  </si>
  <si>
    <t>Implementing Lean Software Development: From Concept to Cash</t>
  </si>
  <si>
    <t>Design of Design, The: Essays from a Computer Scientist</t>
  </si>
  <si>
    <t>Brooks, Frederick P.</t>
  </si>
  <si>
    <t>Erickson, Aaron</t>
  </si>
  <si>
    <t>Seidelin, Jacob</t>
  </si>
  <si>
    <t>Lhotka, Rockford</t>
  </si>
  <si>
    <t>C#, .NET</t>
  </si>
  <si>
    <t>Game Programming, HTML, WebGL, CSS, JavaScript</t>
  </si>
  <si>
    <t>Business, Management, Entrepreneurship</t>
  </si>
  <si>
    <t>Public Speaking, Career</t>
  </si>
  <si>
    <t>Lean, Software Development</t>
  </si>
  <si>
    <t>Software Engineering, Design</t>
  </si>
  <si>
    <t xml:space="preserve">https://www.softwareyoga.com/must-read-book-list-for-programmers/ </t>
  </si>
  <si>
    <t>just about every other programmer recommends these top 3</t>
  </si>
  <si>
    <t>https://www.techrepublic.com/pictures/gallery-15-books-that-every-programmer-should-read/2/</t>
  </si>
  <si>
    <t>Zen and the Art of Motorcycle Maintenance: An Inquiry into Values</t>
  </si>
  <si>
    <t>Pirsig, Robert M.</t>
  </si>
  <si>
    <t>Philosophy, Personal Development</t>
  </si>
  <si>
    <t>https://www.slant.co/topics/3732/~best-books-for-developers</t>
  </si>
  <si>
    <t>Practical Object-Oriented Design: An Agile Primer Using Ruby</t>
  </si>
  <si>
    <t>Metz, Sandi</t>
  </si>
  <si>
    <t>Ruby, OOP, Agile</t>
  </si>
  <si>
    <t xml:space="preserve">http://www.aioptify.com/best-software-engineering-books.php </t>
  </si>
  <si>
    <t>https://www.brightec.co.uk/ideas/43-books-developers-and-development-teams</t>
  </si>
  <si>
    <t>Software Requirements</t>
  </si>
  <si>
    <t>Linux Programming Interface, The: A Linux and UNIX System Programming Handbook</t>
  </si>
  <si>
    <t>TCP/IP Illustrated, Vol. 1: The Protocols</t>
  </si>
  <si>
    <t>Design of the UNIX Operating System, The</t>
  </si>
  <si>
    <t>Elements of Computing Systems: Building a Modern Computer from First Principles, The</t>
  </si>
  <si>
    <t>Elements of Programming</t>
  </si>
  <si>
    <t>Essentials of Programming Languages</t>
  </si>
  <si>
    <t>Friedman, Daniel P.; Wand, Mitchell</t>
  </si>
  <si>
    <t>Stepanov, Alexander A.; McJones, Paul</t>
  </si>
  <si>
    <t>Nisan, Noam; Schocken, Shimon</t>
  </si>
  <si>
    <t>Bach, Maurice J.</t>
  </si>
  <si>
    <t>Stevens, W. Richard</t>
  </si>
  <si>
    <t>Kerrisk, Michael</t>
  </si>
  <si>
    <t>Linux, UNIX, Operating Systems</t>
  </si>
  <si>
    <t>TCP/IP, Networking</t>
  </si>
  <si>
    <t>UNIX, Operating Systems</t>
  </si>
  <si>
    <t>Programming Languages</t>
  </si>
  <si>
    <t>Algorithms, C++, Programming Languages</t>
  </si>
  <si>
    <t>Flow: The Psychology of Happiness</t>
  </si>
  <si>
    <t>How to Fail at Almost Everything and Still Win Big</t>
  </si>
  <si>
    <t>Best Interface is No Interface, The: The Simple Path to Brilliant Technology</t>
  </si>
  <si>
    <t>Krishna, Golden</t>
  </si>
  <si>
    <t>Design, UI, UX</t>
  </si>
  <si>
    <t>Designing Products People Love: How Great Designers Create Successful Products</t>
  </si>
  <si>
    <t>Hurff, Scott</t>
  </si>
  <si>
    <t>Design, Product Development</t>
  </si>
  <si>
    <t>Hegarty on Creativity: There are No Rules</t>
  </si>
  <si>
    <t>Hegarty, John</t>
  </si>
  <si>
    <t>Advertising, Marketing, Design, Business</t>
  </si>
  <si>
    <t>Interviewing Users: How to Uncover Compelling Insights</t>
  </si>
  <si>
    <t>Portigal, Steve</t>
  </si>
  <si>
    <t>How to Make Sense of Any Mess: Information Architecture for Everybody</t>
  </si>
  <si>
    <t>Covert, Abby</t>
  </si>
  <si>
    <t>Just Enough Research</t>
  </si>
  <si>
    <t>Hall, Erika</t>
  </si>
  <si>
    <t>Simple and Usable Web, Mobile, and Interaction Design</t>
  </si>
  <si>
    <t>Colborne, Giles</t>
  </si>
  <si>
    <t>iOS 7 Programming Pushing the Limits: Develop Advance Applications for Apple iPhone, iPad, and iPod Touch</t>
  </si>
  <si>
    <t>Napier, Rob; Kumar, Mugunth</t>
  </si>
  <si>
    <t>NSHipster: Obscure Topics in Cocoa &amp; Objective C</t>
  </si>
  <si>
    <t>Thompson, Mattt</t>
  </si>
  <si>
    <t>Mastering Xamarin.Forms</t>
  </si>
  <si>
    <t>Snider, Ed</t>
  </si>
  <si>
    <t>Cross-platform UI Development with Xamarin.Forms</t>
  </si>
  <si>
    <t>Johnson, Paul F.</t>
  </si>
  <si>
    <t>iOS Development with Xamarin Cookbook</t>
  </si>
  <si>
    <t>Tavlikos, Dimitris</t>
  </si>
  <si>
    <t>Xamarin Forms In Your Pocket</t>
  </si>
  <si>
    <t>Green, Shawn</t>
  </si>
  <si>
    <t>iOS Programming: The Big Nerd Ranch Guide</t>
  </si>
  <si>
    <t>Conway, Joe; Hillegass, Aaron; Keur, Christian</t>
  </si>
  <si>
    <t>I, Robot</t>
  </si>
  <si>
    <t>Asimov, Isaac</t>
  </si>
  <si>
    <t>Design Is a Job</t>
  </si>
  <si>
    <t>Monteiro, Mike</t>
  </si>
  <si>
    <t>You're My Favorite Client</t>
  </si>
  <si>
    <t>Lean Analytics: Use Data to Build a Better Startup Faster</t>
  </si>
  <si>
    <t>Croll, Alistair; Yoskovitz, Benjamin</t>
  </si>
  <si>
    <t>Eat That Frog!: Get More Of The Important Things Done Today</t>
  </si>
  <si>
    <t>Purple Cow: Transform Your Business by Being Remarkable</t>
  </si>
  <si>
    <t>Godin, Seth</t>
  </si>
  <si>
    <t xml:space="preserve">Innovation's Dirty Little Secret: Why Serial Innovators Succeed Where Others Fail </t>
  </si>
  <si>
    <t>Osborne, Larry</t>
  </si>
  <si>
    <t>Android Programming: The Big Nerd Ranch Guide</t>
  </si>
  <si>
    <t>Phillips, Bill; Stewart, Chris; Hardy, Brian; Marsicano, Kristin</t>
  </si>
  <si>
    <t xml:space="preserve">Effective Objective-C 2.0: 52 Specific Ways to Improve Your IOS and OS X Programs </t>
  </si>
  <si>
    <t>Galloway, Matt</t>
  </si>
  <si>
    <t>Test-Driven iOS Development</t>
  </si>
  <si>
    <t>Lee, Graham</t>
  </si>
  <si>
    <t>iOS, Testing, Software Development, Apple</t>
  </si>
  <si>
    <t>Objective-C, iOS, OS X, Apple</t>
  </si>
  <si>
    <t>Android, Software Development</t>
  </si>
  <si>
    <t>Entrepreneurship, Management</t>
  </si>
  <si>
    <t>Marketing, Design, Business</t>
  </si>
  <si>
    <t>Lean, Startups</t>
  </si>
  <si>
    <t>Career, Design</t>
  </si>
  <si>
    <t>Fiction, Science Fiction</t>
  </si>
  <si>
    <t>iOS, Apple</t>
  </si>
  <si>
    <t>Xamarin</t>
  </si>
  <si>
    <t>Xamarin, iOS, Apple</t>
  </si>
  <si>
    <t>UI, Xamarin</t>
  </si>
  <si>
    <t>Cocoa, Objective-C, iOS, OS X, Apple</t>
  </si>
  <si>
    <t>iOS, C, C++, Apple, OS X</t>
  </si>
  <si>
    <t>Web Design, Design, UI, UX</t>
  </si>
  <si>
    <t>UX, Design</t>
  </si>
  <si>
    <t>Databases, Data Management</t>
  </si>
  <si>
    <t>and about 1/4 recommend the next 5</t>
  </si>
  <si>
    <t>about 1/3 recommend these next 2</t>
  </si>
  <si>
    <t>Total just under 740.00 Euro on 12 July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</si>
</sst>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2" fillId="0" borderId="0" xfId="1"/>
    <xf numFmtId="0" fontId="1" fillId="0" borderId="0" xfId="0" applyFont="1"/>
    <xf numFmtId="164" fontId="0" fillId="0" borderId="0" xfId="0" applyNumberFormat="1"/>
    <xf numFmtId="0" fontId="0" fillId="2" borderId="0" xfId="0" applyFill="1"/>
    <xf numFmtId="0" fontId="0" fillId="0" borderId="0" xfId="0" applyFill="1"/>
    <xf numFmtId="0" fontId="3" fillId="0" borderId="0" xfId="0" applyFont="1" applyAlignment="1">
      <alignment horizontal="center" vertical="center"/>
    </xf>
    <xf numFmtId="0" fontId="4" fillId="0" borderId="0" xfId="0" applyFont="1" applyAlignment="1">
      <alignment horizontal="center" vertical="center"/>
    </xf>
    <xf numFmtId="0" fontId="2" fillId="0" borderId="0" xfId="1" applyAlignment="1">
      <alignment horizontal="left" vertical="center"/>
    </xf>
    <xf numFmtId="0" fontId="5" fillId="0" borderId="0" xfId="1"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3" borderId="0" xfId="0" applyFill="1"/>
    <xf numFmtId="0" fontId="0" fillId="3" borderId="0" xfId="0" applyFill="1" applyAlignment="1">
      <alignment horizontal="center" vertical="center"/>
    </xf>
    <xf numFmtId="164" fontId="0" fillId="3" borderId="0" xfId="0" applyNumberFormat="1" applyFill="1"/>
    <xf numFmtId="164" fontId="1" fillId="0" borderId="0" xfId="0" applyNumberFormat="1" applyFont="1" applyAlignment="1">
      <alignment horizontal="center" vertical="center"/>
    </xf>
    <xf numFmtId="0" fontId="1"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uk/hz/wishlist/ls/1532DBZVR57JT?ref_=wl_sha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dev.to/bosepchuk/29-must-read-programming-books-2n45" TargetMode="External"/><Relationship Id="rId21" Type="http://schemas.openxmlformats.org/officeDocument/2006/relationships/hyperlink" Target="https://www.callicoder.com/recommended-books/" TargetMode="External"/><Relationship Id="rId42" Type="http://schemas.openxmlformats.org/officeDocument/2006/relationships/hyperlink" Target="https://dev.to/fenbf/7-books-that-taught-me-how-to-code" TargetMode="External"/><Relationship Id="rId47" Type="http://schemas.openxmlformats.org/officeDocument/2006/relationships/hyperlink" Target="https://www.javaworld.com/article/2463191/books-that-have-most-influenced-my-software-development-career.html" TargetMode="External"/><Relationship Id="rId63" Type="http://schemas.openxmlformats.org/officeDocument/2006/relationships/hyperlink" Target="http://robertgreiner.com/2013/09/software-developer-book-recommendations/" TargetMode="External"/><Relationship Id="rId68" Type="http://schemas.openxmlformats.org/officeDocument/2006/relationships/hyperlink" Target="http://www.aioptify.com/best-software-engineering-books.php" TargetMode="External"/><Relationship Id="rId7" Type="http://schemas.openxmlformats.org/officeDocument/2006/relationships/hyperlink" Target="https://fullstackengine.net/best-books-for-software-engineering/" TargetMode="External"/><Relationship Id="rId2" Type="http://schemas.openxmlformats.org/officeDocument/2006/relationships/hyperlink" Target="https://medium.com/datadriveninvestor/must-read-books-for-software-developers-e25e47c46037" TargetMode="External"/><Relationship Id="rId16" Type="http://schemas.openxmlformats.org/officeDocument/2006/relationships/hyperlink" Target="https://blog.drinkbird.com/books/" TargetMode="External"/><Relationship Id="rId29" Type="http://schemas.openxmlformats.org/officeDocument/2006/relationships/hyperlink" Target="https://dev.to/phillie/what-are-your-must-read-tech-books-for-2018-3cgp" TargetMode="External"/><Relationship Id="rId11" Type="http://schemas.openxmlformats.org/officeDocument/2006/relationships/hyperlink" Target="https://www.infoworld.com/article/3269032/7-books-you-must-read-to-be-a-real-software-developer.html" TargetMode="External"/><Relationship Id="rId24" Type="http://schemas.openxmlformats.org/officeDocument/2006/relationships/hyperlink" Target="https://blog.newrelic.com/engineering/best-books-software-developer/" TargetMode="External"/><Relationship Id="rId32" Type="http://schemas.openxmlformats.org/officeDocument/2006/relationships/hyperlink" Target="https://dev.to/larrycinnabar/4-non-technical-books-every-developer-should-read-ig4" TargetMode="External"/><Relationship Id="rId37" Type="http://schemas.openxmlformats.org/officeDocument/2006/relationships/hyperlink" Target="https://dev.to/sandordargo/the-best-13-books-i-read-this-year--2n6c" TargetMode="External"/><Relationship Id="rId40" Type="http://schemas.openxmlformats.org/officeDocument/2006/relationships/hyperlink" Target="https://dev.to/perigk/must-read-books-for-software-engineers--the-alternative-list-1565" TargetMode="External"/><Relationship Id="rId45" Type="http://schemas.openxmlformats.org/officeDocument/2006/relationships/hyperlink" Target="https://itnext.io/recommended-reading-list-for-enterprise-software-developers-and-architects-b77c905b2dbd" TargetMode="External"/><Relationship Id="rId53" Type="http://schemas.openxmlformats.org/officeDocument/2006/relationships/hyperlink" Target="https://blog.makingsense.com/2018/03/5-books-every-software-developer-should-read/" TargetMode="External"/><Relationship Id="rId58" Type="http://schemas.openxmlformats.org/officeDocument/2006/relationships/hyperlink" Target="https://blog.parasoft.com/14-best-software-development-books-recommended-by-our-developers" TargetMode="External"/><Relationship Id="rId66" Type="http://schemas.openxmlformats.org/officeDocument/2006/relationships/hyperlink" Target="https://www.techrepublic.com/pictures/gallery-15-books-that-every-programmer-should-read/2/" TargetMode="External"/><Relationship Id="rId5" Type="http://schemas.openxmlformats.org/officeDocument/2006/relationships/hyperlink" Target="https://selftaught.blog/best-programming-books/" TargetMode="External"/><Relationship Id="rId61" Type="http://schemas.openxmlformats.org/officeDocument/2006/relationships/hyperlink" Target="https://www.karllhughes.com/posts/reading-for-engineering-managers" TargetMode="External"/><Relationship Id="rId19" Type="http://schemas.openxmlformats.org/officeDocument/2006/relationships/hyperlink" Target="https://blog.usejournal.com/the-pragmatic-programmer-is-essential-reading-for-software-developers-443940b8ef9f" TargetMode="External"/><Relationship Id="rId14" Type="http://schemas.openxmlformats.org/officeDocument/2006/relationships/hyperlink" Target="https://dev.to/rommik/10-books-that-every-developer-must-read--28ia" TargetMode="External"/><Relationship Id="rId22" Type="http://schemas.openxmlformats.org/officeDocument/2006/relationships/hyperlink" Target="https://www.e4developer.com/2018/09/14/audiobooks-a-secret-weapon-of-a-busy-software-developer/" TargetMode="External"/><Relationship Id="rId27" Type="http://schemas.openxmlformats.org/officeDocument/2006/relationships/hyperlink" Target="https://dev.to/sandordargo/8-books-every-junior-developer-should-read--4p5h" TargetMode="External"/><Relationship Id="rId30" Type="http://schemas.openxmlformats.org/officeDocument/2006/relationships/hyperlink" Target="https://dev.to/antjanus/the-books-that-made-all-the-difference-to-me-as-a-developer-1ijn" TargetMode="External"/><Relationship Id="rId35" Type="http://schemas.openxmlformats.org/officeDocument/2006/relationships/hyperlink" Target="https://dev.to/bosepchuk/4-books-guaranteed-to-make-you-a-better-programmer--2hj2" TargetMode="External"/><Relationship Id="rId43" Type="http://schemas.openxmlformats.org/officeDocument/2006/relationships/hyperlink" Target="https://dev.to/mejiamanuel57/books-you-must-read-as-a-developer-1k44" TargetMode="External"/><Relationship Id="rId48" Type="http://schemas.openxmlformats.org/officeDocument/2006/relationships/hyperlink" Target="https://www.yegor256.com/2015/04/22/favorite-software-books.html" TargetMode="External"/><Relationship Id="rId56" Type="http://schemas.openxmlformats.org/officeDocument/2006/relationships/hyperlink" Target="https://www.youtube.com/watch?v=UX4YijQ3zhc" TargetMode="External"/><Relationship Id="rId64" Type="http://schemas.openxmlformats.org/officeDocument/2006/relationships/hyperlink" Target="https://sdtimes.com/books/the-best-books-for-software-developers/" TargetMode="External"/><Relationship Id="rId69" Type="http://schemas.openxmlformats.org/officeDocument/2006/relationships/hyperlink" Target="https://www.brightec.co.uk/ideas/43-books-developers-and-development-teams" TargetMode="External"/><Relationship Id="rId8" Type="http://schemas.openxmlformats.org/officeDocument/2006/relationships/hyperlink" Target="https://bookauthority.org/books/new-software-development-books" TargetMode="External"/><Relationship Id="rId51" Type="http://schemas.openxmlformats.org/officeDocument/2006/relationships/hyperlink" Target="https://koukia.ca/top-10-books-all-developers-should-read-2eda7073993a" TargetMode="External"/><Relationship Id="rId3" Type="http://schemas.openxmlformats.org/officeDocument/2006/relationships/hyperlink" Target="https://simpleprogrammer.com/best-books-software-developers/" TargetMode="External"/><Relationship Id="rId12" Type="http://schemas.openxmlformats.org/officeDocument/2006/relationships/hyperlink" Target="https://medium.freecodecamp.org/9-books-for-junior-developers-in-2019-e41fc7ecc586" TargetMode="External"/><Relationship Id="rId17" Type="http://schemas.openxmlformats.org/officeDocument/2006/relationships/hyperlink" Target="https://www.whoishostingthis.com/resources/programming-books/" TargetMode="External"/><Relationship Id="rId25" Type="http://schemas.openxmlformats.org/officeDocument/2006/relationships/hyperlink" Target="https://www.codingdojo.com/blog/9-best-programming-books-read-right-now-want-distinguish" TargetMode="External"/><Relationship Id="rId33" Type="http://schemas.openxmlformats.org/officeDocument/2006/relationships/hyperlink" Target="https://dev.to/jacobherrington/the-best-books-for-new-devs--bonus-twitter-thread-54ag" TargetMode="External"/><Relationship Id="rId38" Type="http://schemas.openxmlformats.org/officeDocument/2006/relationships/hyperlink" Target="https://dev.to/rogerjin12/top-10-books-every-cto-should-read" TargetMode="External"/><Relationship Id="rId46" Type="http://schemas.openxmlformats.org/officeDocument/2006/relationships/hyperlink" Target="https://blog.codinghorror.com/recommended-reading-for-developers/" TargetMode="External"/><Relationship Id="rId59" Type="http://schemas.openxmlformats.org/officeDocument/2006/relationships/hyperlink" Target="https://www.pullrequest.com/blog/3-clean-code-books/" TargetMode="External"/><Relationship Id="rId67" Type="http://schemas.openxmlformats.org/officeDocument/2006/relationships/hyperlink" Target="https://www.slant.co/topics/3732/~best-books-for-developers" TargetMode="External"/><Relationship Id="rId20" Type="http://schemas.openxmlformats.org/officeDocument/2006/relationships/hyperlink" Target="https://dzone.com/articles/10-classic-software-development-books-for-programm" TargetMode="External"/><Relationship Id="rId41" Type="http://schemas.openxmlformats.org/officeDocument/2006/relationships/hyperlink" Target="https://dev.to/redfred7/the-top-5-programming-books-of-all-time-43ef" TargetMode="External"/><Relationship Id="rId54" Type="http://schemas.openxmlformats.org/officeDocument/2006/relationships/hyperlink" Target="https://www.smoothstack.com/index.php/books-increase-software-development-coding-skills/" TargetMode="External"/><Relationship Id="rId62" Type="http://schemas.openxmlformats.org/officeDocument/2006/relationships/hyperlink" Target="http://mylifeforthecode.com/5-books-every-aspiring-software-developer-should-read/" TargetMode="External"/><Relationship Id="rId70" Type="http://schemas.openxmlformats.org/officeDocument/2006/relationships/printerSettings" Target="../printerSettings/printerSettings2.bin"/><Relationship Id="rId1" Type="http://schemas.openxmlformats.org/officeDocument/2006/relationships/hyperlink" Target="https://sizovs.net/2019/03/17/the-best-books-all-software-developers-must-read/" TargetMode="External"/><Relationship Id="rId6" Type="http://schemas.openxmlformats.org/officeDocument/2006/relationships/hyperlink" Target="https://jasonroell.com/2015/03/16/12-most-infuential-books-every-software-engineer-needs-to-read/" TargetMode="External"/><Relationship Id="rId15" Type="http://schemas.openxmlformats.org/officeDocument/2006/relationships/hyperlink" Target="https://dev.to/sandordargo/8-books-every-junior-developer-should-read--4p5h" TargetMode="External"/><Relationship Id="rId23" Type="http://schemas.openxmlformats.org/officeDocument/2006/relationships/hyperlink" Target="https://serverless.com/blog/software-engineering-resources/" TargetMode="External"/><Relationship Id="rId28" Type="http://schemas.openxmlformats.org/officeDocument/2006/relationships/hyperlink" Target="https://dev.to/emmawedekind/5-books-which-will-improve-your-career-5g6o" TargetMode="External"/><Relationship Id="rId36" Type="http://schemas.openxmlformats.org/officeDocument/2006/relationships/hyperlink" Target="https://dev.to/rommik/10-books-that-every-developer-must-read--28ia" TargetMode="External"/><Relationship Id="rId49" Type="http://schemas.openxmlformats.org/officeDocument/2006/relationships/hyperlink" Target="http://noop.nl/2009/03/top-50-new-software-development-books.html" TargetMode="External"/><Relationship Id="rId57" Type="http://schemas.openxmlformats.org/officeDocument/2006/relationships/hyperlink" Target="https://javarevisited.blogspot.com/2018/02/5-must-read-books-to-become-software-architect-solution.html" TargetMode="External"/><Relationship Id="rId10" Type="http://schemas.openxmlformats.org/officeDocument/2006/relationships/hyperlink" Target="https://www.quora.com/What-are-the-must-read-books-for-software-engineers" TargetMode="External"/><Relationship Id="rId31" Type="http://schemas.openxmlformats.org/officeDocument/2006/relationships/hyperlink" Target="https://dev.to/ben/i-love-coding-history-books-here-are-some-id-recommend-3ih0" TargetMode="External"/><Relationship Id="rId44" Type="http://schemas.openxmlformats.org/officeDocument/2006/relationships/hyperlink" Target="https://www.squidhub.com/blog/7-books-improve-productivity-developer-skills/" TargetMode="External"/><Relationship Id="rId52" Type="http://schemas.openxmlformats.org/officeDocument/2006/relationships/hyperlink" Target="https://www.linkedin.com/pulse/12-most-influential-books-every-software-engineer-needs-jason-roell/" TargetMode="External"/><Relationship Id="rId60" Type="http://schemas.openxmlformats.org/officeDocument/2006/relationships/hyperlink" Target="https://playsoftgames.com/blog/3-books-read-implementing-lean-software-development/" TargetMode="External"/><Relationship Id="rId65" Type="http://schemas.openxmlformats.org/officeDocument/2006/relationships/hyperlink" Target="https://www.softwareyoga.com/must-read-book-list-for-programmers/" TargetMode="External"/><Relationship Id="rId4" Type="http://schemas.openxmlformats.org/officeDocument/2006/relationships/hyperlink" Target="https://hackernoon.com/recommended-books-blogs-for-software-engineers-8a4351abe804" TargetMode="External"/><Relationship Id="rId9" Type="http://schemas.openxmlformats.org/officeDocument/2006/relationships/hyperlink" Target="https://apiumhub.com/tech-blog-barcelona/software-development-books/" TargetMode="External"/><Relationship Id="rId13" Type="http://schemas.openxmlformats.org/officeDocument/2006/relationships/hyperlink" Target="https://medium.freecodecamp.org/resources-for-software-developers-who-are-obsessed-with-learning-94dd26ed5dbd" TargetMode="External"/><Relationship Id="rId18" Type="http://schemas.openxmlformats.org/officeDocument/2006/relationships/hyperlink" Target="https://peterdaugaardrasmussen.com/2018/12/23/great-programming-books-that-i-still-recommend-in-2019/" TargetMode="External"/><Relationship Id="rId39" Type="http://schemas.openxmlformats.org/officeDocument/2006/relationships/hyperlink" Target="https://dev.to/lefebvre/some-of-my-favorite-software-technology-books-3hf3" TargetMode="External"/><Relationship Id="rId34" Type="http://schemas.openxmlformats.org/officeDocument/2006/relationships/hyperlink" Target="https://dev.to/intricatecloud/9-books-that-helped-me-navigate-my-first-time-being-a-tech-lead-eb7" TargetMode="External"/><Relationship Id="rId50" Type="http://schemas.openxmlformats.org/officeDocument/2006/relationships/hyperlink" Target="http://noop.nl/2008/06/top-100-best-software-engineering-books-ever.html" TargetMode="External"/><Relationship Id="rId55" Type="http://schemas.openxmlformats.org/officeDocument/2006/relationships/hyperlink" Target="https://blog.hyperiondev.com/index.php/2018/06/12/5-best-programming-books-for-beginn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33"/>
  <sheetViews>
    <sheetView tabSelected="1" topLeftCell="G1" zoomScaleNormal="100" workbookViewId="0">
      <selection activeCell="I28" sqref="I28"/>
    </sheetView>
  </sheetViews>
  <sheetFormatPr baseColWidth="10" defaultColWidth="8.83203125" defaultRowHeight="15" x14ac:dyDescent="0.2"/>
  <cols>
    <col min="1" max="1" width="0" hidden="1" customWidth="1"/>
    <col min="2" max="3" width="9.1640625" hidden="1" customWidth="1"/>
    <col min="4" max="4" width="23.1640625" hidden="1" customWidth="1"/>
    <col min="5" max="5" width="12" hidden="1" customWidth="1"/>
    <col min="6" max="6" width="67.5" hidden="1" customWidth="1"/>
    <col min="7" max="7" width="8.83203125" customWidth="1"/>
    <col min="8" max="8" width="58.83203125" bestFit="1" customWidth="1"/>
    <col min="9" max="9" width="57.33203125" bestFit="1" customWidth="1"/>
    <col min="10" max="10" width="12.5" bestFit="1" customWidth="1"/>
    <col min="11" max="11" width="9.1640625" style="7"/>
  </cols>
  <sheetData>
    <row r="2" spans="2:12" x14ac:dyDescent="0.2">
      <c r="B2" s="6" t="s">
        <v>510</v>
      </c>
      <c r="D2" s="6" t="s">
        <v>515</v>
      </c>
      <c r="E2" s="6" t="s">
        <v>511</v>
      </c>
      <c r="F2" s="6" t="s">
        <v>512</v>
      </c>
      <c r="G2" s="6" t="s">
        <v>507</v>
      </c>
      <c r="H2" s="6" t="s">
        <v>516</v>
      </c>
      <c r="I2" s="6" t="s">
        <v>513</v>
      </c>
      <c r="J2" s="6" t="s">
        <v>418</v>
      </c>
      <c r="K2" s="6" t="s">
        <v>641</v>
      </c>
    </row>
    <row r="3" spans="2:12" x14ac:dyDescent="0.2">
      <c r="B3" t="str">
        <f ca="1">CONCATENATE(MID(CELL("filename",Books!$E$1),FIND("]",CELL("filename",Books!$E$1))+1,255), "!$C$5:$C$504")</f>
        <v>Books!$C$5:$C$504</v>
      </c>
      <c r="D3" t="str">
        <f t="shared" ref="D3:D21" ca="1" si="0">CELL("address",INDEX(INDIRECT($B$3),MATCH($G3,INDIRECT($B$3),0)))</f>
        <v>[books.xlsx]Books!$C$90</v>
      </c>
      <c r="E3" t="str">
        <f ca="1">RIGHT($D3,LEN($D3)-FIND("]",$D3))</f>
        <v>Books!$C$90</v>
      </c>
      <c r="F3" t="str">
        <f ca="1">INDIRECT(REPLACE($E3,FIND("$",$E3),3,"$E$"))</f>
        <v>Clean Code: A Handbook of Agile Software Craftsmanship</v>
      </c>
      <c r="G3">
        <v>1</v>
      </c>
      <c r="H3" s="8" t="str">
        <f ca="1">HYPERLINK(CONCATENATE("https://www.amazon.co.uk/s?k=",SUBSTITUTE(SUBSTITUTE(SUBSTITUTE($F3," ","+"),":","%3A"),",","%2C")), $F3)</f>
        <v>Clean Code: A Handbook of Agile Software Craftsmanship</v>
      </c>
      <c r="I3" t="str">
        <f ca="1">INDIRECT(REPLACE($E3,FIND("$",$E3),3,"$F$"))</f>
        <v>Martin, Robert C.</v>
      </c>
      <c r="J3">
        <f ca="1">ROUND(INDIRECT(REPLACE($E3,FIND("$",$E3),3,"$A$"))/MAX(Sources!$A$3:$A$102)*100,1)</f>
        <v>52.2</v>
      </c>
      <c r="K3" s="9" t="str">
        <f ca="1">IF(INDIRECT(REPLACE($E3,FIND("$",$E3),3,"$D$"))="","",INDIRECT(REPLACE($E3,FIND("$",$E3),3,"$D$")))</f>
        <v/>
      </c>
    </row>
    <row r="4" spans="2:12" x14ac:dyDescent="0.2">
      <c r="D4" t="str">
        <f t="shared" ca="1" si="0"/>
        <v>[books.xlsx]Books!$C$353</v>
      </c>
      <c r="E4" t="str">
        <f ca="1">RIGHT($D4,LEN($D4)-FIND("]",$D4))</f>
        <v>Books!$C$353</v>
      </c>
      <c r="F4" t="str">
        <f ca="1">INDIRECT(REPLACE($E4,FIND("$",$E4),3,"$E$"))</f>
        <v>Pragmatic Programmer, The: From Journeyman to Master</v>
      </c>
      <c r="G4">
        <f>G3+1</f>
        <v>2</v>
      </c>
      <c r="H4" s="8" t="str">
        <f ca="1">HYPERLINK(CONCATENATE("https://www.amazon.co.uk/s?k=",SUBSTITUTE(SUBSTITUTE(SUBSTITUTE($F4," ","+"),":","%3A"),",","%2C")), $F4)</f>
        <v>Pragmatic Programmer, The: From Journeyman to Master</v>
      </c>
      <c r="I4" t="str">
        <f ca="1">INDIRECT(REPLACE($E4,FIND("$",$E4),3,"$F$"))</f>
        <v>Hunt, Andrew; Thomas, Dave</v>
      </c>
      <c r="J4">
        <f ca="1">ROUND(INDIRECT(REPLACE($E4,FIND("$",$E4),3,"$A$"))/MAX(Sources!$A$3:$A$102)*100,1)</f>
        <v>47.8</v>
      </c>
      <c r="K4" s="9" t="str">
        <f ca="1">IF(INDIRECT(REPLACE($E4,FIND("$",$E4),3,"$D$"))="","",INDIRECT(REPLACE($E4,FIND("$",$E4),3,"$D$")))</f>
        <v/>
      </c>
      <c r="L4" t="s">
        <v>1281</v>
      </c>
    </row>
    <row r="5" spans="2:12" x14ac:dyDescent="0.2">
      <c r="D5" t="str">
        <f t="shared" ca="1" si="0"/>
        <v>[books.xlsx]Books!$C$94</v>
      </c>
      <c r="E5" t="str">
        <f ca="1">RIGHT($D5,LEN($D5)-FIND("]",$D5))</f>
        <v>Books!$C$94</v>
      </c>
      <c r="F5" t="str">
        <f ca="1">INDIRECT(REPLACE($E5,FIND("$",$E5),3,"$E$"))</f>
        <v>Code Complete: A Practical Handbook of Software Construction</v>
      </c>
      <c r="G5">
        <f t="shared" ref="G5:G22" si="1">G4+1</f>
        <v>3</v>
      </c>
      <c r="H5" s="8" t="str">
        <f ca="1">HYPERLINK(CONCATENATE("https://www.amazon.co.uk/s?k=",SUBSTITUTE(SUBSTITUTE(SUBSTITUTE($F5," ","+"),":","%3A"),",","%2C")), $F5)</f>
        <v>Code Complete: A Practical Handbook of Software Construction</v>
      </c>
      <c r="I5" t="str">
        <f ca="1">INDIRECT(REPLACE($E5,FIND("$",$E5),3,"$F$"))</f>
        <v>McConnell, Steve</v>
      </c>
      <c r="J5">
        <f ca="1">ROUND(INDIRECT(REPLACE($E5,FIND("$",$E5),3,"$A$"))/MAX(Sources!$A$3:$A$102)*100,1)</f>
        <v>44.9</v>
      </c>
      <c r="K5" s="9" t="str">
        <f ca="1">IF(INDIRECT(REPLACE($E5,FIND("$",$E5),3,"$D$"))="","",INDIRECT(REPLACE($E5,FIND("$",$E5),3,"$D$")))</f>
        <v/>
      </c>
    </row>
    <row r="6" spans="2:12" x14ac:dyDescent="0.2">
      <c r="D6" t="str">
        <f t="shared" ca="1" si="0"/>
        <v>[books.xlsx]Books!$C$139</v>
      </c>
      <c r="E6" t="str">
        <f ca="1">RIGHT($D6,LEN($D6)-FIND("]",$D6))</f>
        <v>Books!$C$139</v>
      </c>
      <c r="F6" t="str">
        <f ca="1">INDIRECT(REPLACE($E6,FIND("$",$E6),3,"$E$"))</f>
        <v>Design Patterns: Elements of Reusable Object-Oriented Software</v>
      </c>
      <c r="G6">
        <f t="shared" si="1"/>
        <v>4</v>
      </c>
      <c r="H6" s="8" t="str">
        <f ca="1">HYPERLINK(CONCATENATE("https://www.amazon.co.uk/s?k=",SUBSTITUTE(SUBSTITUTE(SUBSTITUTE($F6," ","+"),":","%3A"),",","%2C")), $F6)</f>
        <v>Design Patterns: Elements of Reusable Object-Oriented Software</v>
      </c>
      <c r="I6" t="str">
        <f ca="1">INDIRECT(REPLACE($E6,FIND("$",$E6),3,"$F$"))</f>
        <v>Gamma, Erich; Helm, Richard; Johnson, Ralph</v>
      </c>
      <c r="J6">
        <f ca="1">ROUND(INDIRECT(REPLACE($E6,FIND("$",$E6),3,"$A$"))/MAX(Sources!$A$3:$A$102)*100,1)</f>
        <v>33.299999999999997</v>
      </c>
      <c r="K6" s="9" t="str">
        <f ca="1">IF(INDIRECT(REPLACE($E6,FIND("$",$E6),3,"$D$"))="","",INDIRECT(REPLACE($E6,FIND("$",$E6),3,"$D$")))</f>
        <v/>
      </c>
      <c r="L6" t="s">
        <v>1379</v>
      </c>
    </row>
    <row r="7" spans="2:12" x14ac:dyDescent="0.2">
      <c r="D7" t="str">
        <f t="shared" ca="1" si="0"/>
        <v>[books.xlsx]Books!$C$383</v>
      </c>
      <c r="E7" t="str">
        <f ca="1">RIGHT($D7,LEN($D7)-FIND("]",$D7))</f>
        <v>Books!$C$383</v>
      </c>
      <c r="F7" t="str">
        <f ca="1">INDIRECT(REPLACE($E7,FIND("$",$E7),3,"$E$"))</f>
        <v>Refactoring: Improving the Design of Existing Code</v>
      </c>
      <c r="G7">
        <f t="shared" si="1"/>
        <v>5</v>
      </c>
      <c r="H7" s="8" t="str">
        <f ca="1">HYPERLINK(CONCATENATE("https://www.amazon.co.uk/s?k=",SUBSTITUTE(SUBSTITUTE(SUBSTITUTE($F7," ","+"),":","%3A"),",","%2C")), $F7)</f>
        <v>Refactoring: Improving the Design of Existing Code</v>
      </c>
      <c r="I7" t="str">
        <f ca="1">INDIRECT(REPLACE($E7,FIND("$",$E7),3,"$F$"))</f>
        <v>Fowler, Martin</v>
      </c>
      <c r="J7">
        <f ca="1">ROUND(INDIRECT(REPLACE($E7,FIND("$",$E7),3,"$A$"))/MAX(Sources!$A$3:$A$102)*100,1)</f>
        <v>33.299999999999997</v>
      </c>
      <c r="K7" s="9" t="str">
        <f ca="1">IF(INDIRECT(REPLACE($E7,FIND("$",$E7),3,"$D$"))="","",INDIRECT(REPLACE($E7,FIND("$",$E7),3,"$D$")))</f>
        <v/>
      </c>
    </row>
    <row r="8" spans="2:12" x14ac:dyDescent="0.2">
      <c r="D8" t="str">
        <f t="shared" ca="1" si="0"/>
        <v>[books.xlsx]Books!$C$311</v>
      </c>
      <c r="E8" t="str">
        <f ca="1">RIGHT($D8,LEN($D8)-FIND("]",$D8))</f>
        <v>Books!$C$311</v>
      </c>
      <c r="F8" t="str">
        <f ca="1">INDIRECT(REPLACE($E8,FIND("$",$E8),3,"$E$"))</f>
        <v>Mythical Man-Month, The: Essays on Software Engineering</v>
      </c>
      <c r="G8">
        <f t="shared" si="1"/>
        <v>6</v>
      </c>
      <c r="H8" s="8" t="str">
        <f ca="1">HYPERLINK(CONCATENATE("https://www.amazon.co.uk/s?k=",SUBSTITUTE(SUBSTITUTE(SUBSTITUTE($F8," ","+"),":","%3A"),",","%2C")), $F8)</f>
        <v>Mythical Man-Month, The: Essays on Software Engineering</v>
      </c>
      <c r="I8" t="str">
        <f ca="1">INDIRECT(REPLACE($E8,FIND("$",$E8),3,"$F$"))</f>
        <v>Brooks, Frederick P.</v>
      </c>
      <c r="J8">
        <f ca="1">ROUND(INDIRECT(REPLACE($E8,FIND("$",$E8),3,"$A$"))/MAX(Sources!$A$3:$A$102)*100,1)</f>
        <v>27.5</v>
      </c>
      <c r="K8" s="9" t="str">
        <f ca="1">IF(INDIRECT(REPLACE($E8,FIND("$",$E8),3,"$D$"))="","",INDIRECT(REPLACE($E8,FIND("$",$E8),3,"$D$")))</f>
        <v>x</v>
      </c>
    </row>
    <row r="9" spans="2:12" x14ac:dyDescent="0.2">
      <c r="D9" t="str">
        <f t="shared" ca="1" si="0"/>
        <v>[books.xlsx]Books!$C$492</v>
      </c>
      <c r="E9" t="str">
        <f ca="1">RIGHT($D9,LEN($D9)-FIND("]",$D9))</f>
        <v>Books!$C$492</v>
      </c>
      <c r="F9" t="str">
        <f ca="1">INDIRECT(REPLACE($E9,FIND("$",$E9),3,"$E$"))</f>
        <v>Working Effectively with Legacy Code</v>
      </c>
      <c r="G9">
        <f t="shared" si="1"/>
        <v>7</v>
      </c>
      <c r="H9" s="8" t="str">
        <f ca="1">HYPERLINK(CONCATENATE("https://www.amazon.co.uk/s?k=",SUBSTITUTE(SUBSTITUTE(SUBSTITUTE($F9," ","+"),":","%3A"),",","%2C")), $F9)</f>
        <v>Working Effectively with Legacy Code</v>
      </c>
      <c r="I9" t="str">
        <f ca="1">INDIRECT(REPLACE($E9,FIND("$",$E9),3,"$F$"))</f>
        <v>Feathers, Michael</v>
      </c>
      <c r="J9">
        <f ca="1">ROUND(INDIRECT(REPLACE($E9,FIND("$",$E9),3,"$A$"))/MAX(Sources!$A$3:$A$102)*100,1)</f>
        <v>27.5</v>
      </c>
      <c r="K9" s="9" t="str">
        <f ca="1">IF(INDIRECT(REPLACE($E9,FIND("$",$E9),3,"$D$"))="","",INDIRECT(REPLACE($E9,FIND("$",$E9),3,"$D$")))</f>
        <v/>
      </c>
      <c r="L9" t="s">
        <v>1378</v>
      </c>
    </row>
    <row r="10" spans="2:12" x14ac:dyDescent="0.2">
      <c r="D10" t="str">
        <f t="shared" ca="1" si="0"/>
        <v>[books.xlsx]Books!$C$363</v>
      </c>
      <c r="E10" t="str">
        <f ca="1">RIGHT($D10,LEN($D10)-FIND("]",$D10))</f>
        <v>Books!$C$363</v>
      </c>
      <c r="F10" t="str">
        <f ca="1">INDIRECT(REPLACE($E10,FIND("$",$E10),3,"$E$"))</f>
        <v>Programming Pearls</v>
      </c>
      <c r="G10">
        <f t="shared" si="1"/>
        <v>8</v>
      </c>
      <c r="H10" s="8" t="str">
        <f ca="1">HYPERLINK(CONCATENATE("https://www.amazon.co.uk/s?k=",SUBSTITUTE(SUBSTITUTE(SUBSTITUTE($F10," ","+"),":","%3A"),",","%2C")), $F10)</f>
        <v>Programming Pearls</v>
      </c>
      <c r="I10" t="str">
        <f ca="1">INDIRECT(REPLACE($E10,FIND("$",$E10),3,"$F$"))</f>
        <v>Bentley, Jon</v>
      </c>
      <c r="J10">
        <f ca="1">ROUND(INDIRECT(REPLACE($E10,FIND("$",$E10),3,"$A$"))/MAX(Sources!$A$3:$A$102)*100,1)</f>
        <v>26.1</v>
      </c>
      <c r="K10" s="9" t="str">
        <f ca="1">IF(INDIRECT(REPLACE($E10,FIND("$",$E10),3,"$D$"))="","",INDIRECT(REPLACE($E10,FIND("$",$E10),3,"$D$")))</f>
        <v/>
      </c>
    </row>
    <row r="11" spans="2:12" x14ac:dyDescent="0.2">
      <c r="D11" t="str">
        <f t="shared" ca="1" si="0"/>
        <v>[books.xlsx]Books!$C$339</v>
      </c>
      <c r="E11" t="str">
        <f ca="1">RIGHT($D11,LEN($D11)-FIND("]",$D11))</f>
        <v>Books!$C$339</v>
      </c>
      <c r="F11" t="str">
        <f ca="1">INDIRECT(REPLACE($E11,FIND("$",$E11),3,"$E$"))</f>
        <v>Peopleware: Productive Projects and Teams</v>
      </c>
      <c r="G11">
        <f t="shared" si="1"/>
        <v>9</v>
      </c>
      <c r="H11" s="8" t="str">
        <f ca="1">HYPERLINK(CONCATENATE("https://www.amazon.co.uk/s?k=",SUBSTITUTE(SUBSTITUTE(SUBSTITUTE($F11," ","+"),":","%3A"),",","%2C")), $F11)</f>
        <v>Peopleware: Productive Projects and Teams</v>
      </c>
      <c r="I11" t="str">
        <f ca="1">INDIRECT(REPLACE($E11,FIND("$",$E11),3,"$F$"))</f>
        <v>DeMarco, Tom; Lister, Timothy</v>
      </c>
      <c r="J11">
        <f ca="1">ROUND(INDIRECT(REPLACE($E11,FIND("$",$E11),3,"$A$"))/MAX(Sources!$A$3:$A$102)*100,1)</f>
        <v>23.2</v>
      </c>
      <c r="K11" s="9" t="str">
        <f ca="1">IF(INDIRECT(REPLACE($E11,FIND("$",$E11),3,"$D$"))="","",INDIRECT(REPLACE($E11,FIND("$",$E11),3,"$D$")))</f>
        <v/>
      </c>
    </row>
    <row r="12" spans="2:12" x14ac:dyDescent="0.2">
      <c r="D12" t="str">
        <f t="shared" ca="1" si="0"/>
        <v>[books.xlsx]Books!$C$426</v>
      </c>
      <c r="E12" t="str">
        <f ca="1">RIGHT($D12,LEN($D12)-FIND("]",$D12))</f>
        <v>Books!$C$426</v>
      </c>
      <c r="F12" t="str">
        <f ca="1">INDIRECT(REPLACE($E12,FIND("$",$E12),3,"$E$"))</f>
        <v>Soft Skills: The Software Developer's Life Manual</v>
      </c>
      <c r="G12">
        <f t="shared" si="1"/>
        <v>10</v>
      </c>
      <c r="H12" s="8" t="str">
        <f ca="1">HYPERLINK(CONCATENATE("https://www.amazon.co.uk/s?k=",SUBSTITUTE(SUBSTITUTE(SUBSTITUTE($F12," ","+"),":","%3A"),",","%2C")), $F12)</f>
        <v>Soft Skills: The Software Developer's Life Manual</v>
      </c>
      <c r="I12" t="str">
        <f ca="1">INDIRECT(REPLACE($E12,FIND("$",$E12),3,"$F$"))</f>
        <v>Sonmez, John</v>
      </c>
      <c r="J12">
        <f ca="1">ROUND(INDIRECT(REPLACE($E12,FIND("$",$E12),3,"$A$"))/MAX(Sources!$A$3:$A$102)*100,1)</f>
        <v>23.2</v>
      </c>
      <c r="K12" s="9" t="str">
        <f ca="1">IF(INDIRECT(REPLACE($E12,FIND("$",$E12),3,"$D$"))="","",INDIRECT(REPLACE($E12,FIND("$",$E12),3,"$D$")))</f>
        <v/>
      </c>
    </row>
    <row r="13" spans="2:12" x14ac:dyDescent="0.2">
      <c r="D13" t="str">
        <f t="shared" ca="1" si="0"/>
        <v>[books.xlsx]Books!$C$91</v>
      </c>
      <c r="E13" t="str">
        <f ca="1">RIGHT($D13,LEN($D13)-FIND("]",$D13))</f>
        <v>Books!$C$91</v>
      </c>
      <c r="F13" t="str">
        <f ca="1">INDIRECT(REPLACE($E13,FIND("$",$E13),3,"$E$"))</f>
        <v>Clean Coder, The: A Code of Conduct for Professional Programmers</v>
      </c>
      <c r="G13">
        <f t="shared" si="1"/>
        <v>11</v>
      </c>
      <c r="H13" s="8" t="str">
        <f ca="1">HYPERLINK(CONCATENATE("https://www.amazon.co.uk/s?k=",SUBSTITUTE(SUBSTITUTE(SUBSTITUTE($F13," ","+"),":","%3A"),",","%2C")), $F13)</f>
        <v>Clean Coder, The: A Code of Conduct for Professional Programmers</v>
      </c>
      <c r="I13" t="str">
        <f ca="1">INDIRECT(REPLACE($E13,FIND("$",$E13),3,"$F$"))</f>
        <v>Martin, Robert C.</v>
      </c>
      <c r="J13">
        <f ca="1">ROUND(INDIRECT(REPLACE($E13,FIND("$",$E13),3,"$A$"))/MAX(Sources!$A$3:$A$102)*100,1)</f>
        <v>18.8</v>
      </c>
      <c r="K13" s="9" t="str">
        <f ca="1">IF(INDIRECT(REPLACE($E13,FIND("$",$E13),3,"$D$"))="","",INDIRECT(REPLACE($E13,FIND("$",$E13),3,"$D$")))</f>
        <v/>
      </c>
    </row>
    <row r="14" spans="2:12" x14ac:dyDescent="0.2">
      <c r="D14" t="str">
        <f t="shared" ca="1" si="0"/>
        <v>[books.xlsx]Books!$C$153</v>
      </c>
      <c r="E14" t="str">
        <f ca="1">RIGHT($D14,LEN($D14)-FIND("]",$D14))</f>
        <v>Books!$C$153</v>
      </c>
      <c r="F14" t="str">
        <f ca="1">INDIRECT(REPLACE($E14,FIND("$",$E14),3,"$E$"))</f>
        <v>Don't Make Me Think: A Common Sense Approach to Web Usability</v>
      </c>
      <c r="G14">
        <f t="shared" si="1"/>
        <v>12</v>
      </c>
      <c r="H14" s="8" t="str">
        <f ca="1">HYPERLINK(CONCATENATE("https://www.amazon.co.uk/s?k=",SUBSTITUTE(SUBSTITUTE(SUBSTITUTE($F14," ","+"),":","%3A"),",","%2C")), $F14)</f>
        <v>Don't Make Me Think: A Common Sense Approach to Web Usability</v>
      </c>
      <c r="I14" t="str">
        <f ca="1">INDIRECT(REPLACE($E14,FIND("$",$E14),3,"$F$"))</f>
        <v>Krug, Steve</v>
      </c>
      <c r="J14">
        <f ca="1">ROUND(INDIRECT(REPLACE($E14,FIND("$",$E14),3,"$A$"))/MAX(Sources!$A$3:$A$102)*100,1)</f>
        <v>18.8</v>
      </c>
      <c r="K14" s="9" t="str">
        <f ca="1">IF(INDIRECT(REPLACE($E14,FIND("$",$E14),3,"$D$"))="","",INDIRECT(REPLACE($E14,FIND("$",$E14),3,"$D$")))</f>
        <v>x</v>
      </c>
    </row>
    <row r="15" spans="2:12" x14ac:dyDescent="0.2">
      <c r="D15" t="str">
        <f t="shared" ca="1" si="0"/>
        <v>[books.xlsx]Books!$C$112</v>
      </c>
      <c r="E15" t="str">
        <f ca="1">RIGHT($D15,LEN($D15)-FIND("]",$D15))</f>
        <v>Books!$C$112</v>
      </c>
      <c r="F15" t="str">
        <f ca="1">INDIRECT(REPLACE($E15,FIND("$",$E15),3,"$E$"))</f>
        <v>Cracking the Coding Interview: 189 Programming Questions and Solutions</v>
      </c>
      <c r="G15">
        <f t="shared" si="1"/>
        <v>13</v>
      </c>
      <c r="H15" s="8" t="str">
        <f ca="1">HYPERLINK(CONCATENATE("https://www.amazon.co.uk/s?k=",SUBSTITUTE(SUBSTITUTE(SUBSTITUTE($F15," ","+"),":","%3A"),",","%2C")), $F15)</f>
        <v>Cracking the Coding Interview: 189 Programming Questions and Solutions</v>
      </c>
      <c r="I15" t="str">
        <f ca="1">INDIRECT(REPLACE($E15,FIND("$",$E15),3,"$F$"))</f>
        <v>McDowell, Gayle Laakmann</v>
      </c>
      <c r="J15">
        <f ca="1">ROUND(INDIRECT(REPLACE($E15,FIND("$",$E15),3,"$A$"))/MAX(Sources!$A$3:$A$102)*100,1)</f>
        <v>17.399999999999999</v>
      </c>
      <c r="K15" s="9" t="str">
        <f ca="1">IF(INDIRECT(REPLACE($E15,FIND("$",$E15),3,"$D$"))="","",INDIRECT(REPLACE($E15,FIND("$",$E15),3,"$D$")))</f>
        <v/>
      </c>
    </row>
    <row r="16" spans="2:12" x14ac:dyDescent="0.2">
      <c r="D16" t="str">
        <f t="shared" ca="1" si="0"/>
        <v>[books.xlsx]Books!$C$223</v>
      </c>
      <c r="E16" t="str">
        <f ca="1">RIGHT($D16,LEN($D16)-FIND("]",$D16))</f>
        <v>Books!$C$223</v>
      </c>
      <c r="F16" t="str">
        <f ca="1">INDIRECT(REPLACE($E16,FIND("$",$E16),3,"$E$"))</f>
        <v>Head First Design Patterns: A Brain-Friendly Guide</v>
      </c>
      <c r="G16">
        <f t="shared" si="1"/>
        <v>14</v>
      </c>
      <c r="H16" s="8" t="str">
        <f ca="1">HYPERLINK(CONCATENATE("https://www.amazon.co.uk/s?k=",SUBSTITUTE(SUBSTITUTE(SUBSTITUTE($F16," ","+"),":","%3A"),",","%2C")), $F16)</f>
        <v>Head First Design Patterns: A Brain-Friendly Guide</v>
      </c>
      <c r="I16" t="str">
        <f ca="1">INDIRECT(REPLACE($E16,FIND("$",$E16),3,"$F$"))</f>
        <v>Freeman, Eric; Robson, Elizabeth; Sierra, Kathy; Bales, Bert</v>
      </c>
      <c r="J16">
        <f ca="1">ROUND(INDIRECT(REPLACE($E16,FIND("$",$E16),3,"$A$"))/MAX(Sources!$A$3:$A$102)*100,1)</f>
        <v>17.399999999999999</v>
      </c>
      <c r="K16" s="9" t="str">
        <f ca="1">IF(INDIRECT(REPLACE($E16,FIND("$",$E16),3,"$D$"))="","",INDIRECT(REPLACE($E16,FIND("$",$E16),3,"$D$")))</f>
        <v/>
      </c>
    </row>
    <row r="17" spans="1:11" x14ac:dyDescent="0.2">
      <c r="D17" t="str">
        <f t="shared" ca="1" si="0"/>
        <v>[books.xlsx]Books!$C$256</v>
      </c>
      <c r="E17" t="str">
        <f ca="1">RIGHT($D17,LEN($D17)-FIND("]",$D17))</f>
        <v>Books!$C$256</v>
      </c>
      <c r="F17" t="str">
        <f ca="1">INDIRECT(REPLACE($E17,FIND("$",$E17),3,"$E$"))</f>
        <v>Introduction to Algorithms</v>
      </c>
      <c r="G17">
        <f t="shared" si="1"/>
        <v>15</v>
      </c>
      <c r="H17" s="8" t="str">
        <f ca="1">HYPERLINK(CONCATENATE("https://www.amazon.co.uk/s?k=",SUBSTITUTE(SUBSTITUTE(SUBSTITUTE($F17," ","+"),":","%3A"),",","%2C")), $F17)</f>
        <v>Introduction to Algorithms</v>
      </c>
      <c r="I17" t="str">
        <f ca="1">INDIRECT(REPLACE($E17,FIND("$",$E17),3,"$F$"))</f>
        <v>Cormen, Thomas H.; Leiserson, Charles E.; Rivest, Ronald L.; Stein, Clifford</v>
      </c>
      <c r="J17">
        <f ca="1">ROUND(INDIRECT(REPLACE($E17,FIND("$",$E17),3,"$A$"))/MAX(Sources!$A$3:$A$102)*100,1)</f>
        <v>17.399999999999999</v>
      </c>
      <c r="K17" s="9" t="str">
        <f ca="1">IF(INDIRECT(REPLACE($E17,FIND("$",$E17),3,"$D$"))="","",INDIRECT(REPLACE($E17,FIND("$",$E17),3,"$D$")))</f>
        <v/>
      </c>
    </row>
    <row r="18" spans="1:11" x14ac:dyDescent="0.2">
      <c r="D18" t="str">
        <f t="shared" ca="1" si="0"/>
        <v>[books.xlsx]Books!$C$27</v>
      </c>
      <c r="E18" t="str">
        <f ca="1">RIGHT($D18,LEN($D18)-FIND("]",$D18))</f>
        <v>Books!$C$27</v>
      </c>
      <c r="F18" t="str">
        <f ca="1">INDIRECT(REPLACE($E18,FIND("$",$E18),3,"$E$"))</f>
        <v>Agile Software Development: Principles, Patterns, and Practices</v>
      </c>
      <c r="G18">
        <f t="shared" si="1"/>
        <v>16</v>
      </c>
      <c r="H18" s="8" t="str">
        <f ca="1">HYPERLINK(CONCATENATE("https://www.amazon.co.uk/s?k=",SUBSTITUTE(SUBSTITUTE(SUBSTITUTE($F18," ","+"),":","%3A"),",","%2C")), $F18)</f>
        <v>Agile Software Development: Principles, Patterns, and Practices</v>
      </c>
      <c r="I18" t="str">
        <f ca="1">INDIRECT(REPLACE($E18,FIND("$",$E18),3,"$F$"))</f>
        <v>Martin, Robert C.</v>
      </c>
      <c r="J18">
        <f ca="1">ROUND(INDIRECT(REPLACE($E18,FIND("$",$E18),3,"$A$"))/MAX(Sources!$A$3:$A$102)*100,1)</f>
        <v>15.9</v>
      </c>
      <c r="K18" s="9" t="str">
        <f ca="1">IF(INDIRECT(REPLACE($E18,FIND("$",$E18),3,"$D$"))="","",INDIRECT(REPLACE($E18,FIND("$",$E18),3,"$D$")))</f>
        <v/>
      </c>
    </row>
    <row r="19" spans="1:11" x14ac:dyDescent="0.2">
      <c r="D19" t="str">
        <f t="shared" ca="1" si="0"/>
        <v>[books.xlsx]Books!$C$97</v>
      </c>
      <c r="E19" t="str">
        <f ca="1">RIGHT($D19,LEN($D19)-FIND("]",$D19))</f>
        <v>Books!$C$97</v>
      </c>
      <c r="F19" t="str">
        <f ca="1">INDIRECT(REPLACE($E19,FIND("$",$E19),3,"$E$"))</f>
        <v>Code: The Hidden Language of Computer Hardware and Software</v>
      </c>
      <c r="G19">
        <f t="shared" si="1"/>
        <v>17</v>
      </c>
      <c r="H19" s="8" t="str">
        <f ca="1">HYPERLINK(CONCATENATE("https://www.amazon.co.uk/s?k=",SUBSTITUTE(SUBSTITUTE(SUBSTITUTE($F19," ","+"),":","%3A"),",","%2C")), $F19)</f>
        <v>Code: The Hidden Language of Computer Hardware and Software</v>
      </c>
      <c r="I19" t="str">
        <f ca="1">INDIRECT(REPLACE($E19,FIND("$",$E19),3,"$F$"))</f>
        <v>Petzold, Charles</v>
      </c>
      <c r="J19">
        <f ca="1">ROUND(INDIRECT(REPLACE($E19,FIND("$",$E19),3,"$A$"))/MAX(Sources!$A$3:$A$102)*100,1)</f>
        <v>15.9</v>
      </c>
      <c r="K19" s="9" t="str">
        <f ca="1">IF(INDIRECT(REPLACE($E19,FIND("$",$E19),3,"$D$"))="","",INDIRECT(REPLACE($E19,FIND("$",$E19),3,"$D$")))</f>
        <v>x</v>
      </c>
    </row>
    <row r="20" spans="1:11" x14ac:dyDescent="0.2">
      <c r="D20" t="str">
        <f t="shared" ca="1" si="0"/>
        <v>[books.xlsx]Books!$C$50</v>
      </c>
      <c r="E20" t="str">
        <f ca="1">RIGHT($D20,LEN($D20)-FIND("]",$D20))</f>
        <v>Books!$C$50</v>
      </c>
      <c r="F20" t="str">
        <f ca="1">INDIRECT(REPLACE($E20,FIND("$",$E20),3,"$E$"))</f>
        <v>Art of Computer Programming, The</v>
      </c>
      <c r="G20">
        <f t="shared" si="1"/>
        <v>18</v>
      </c>
      <c r="H20" s="8" t="str">
        <f ca="1">HYPERLINK(CONCATENATE("https://www.amazon.co.uk/s?k=",SUBSTITUTE(SUBSTITUTE(SUBSTITUTE($F20," ","+"),":","%3A"),",","%2C")), $F20)</f>
        <v>Art of Computer Programming, The</v>
      </c>
      <c r="I20" t="str">
        <f ca="1">INDIRECT(REPLACE($E20,FIND("$",$E20),3,"$F$"))</f>
        <v>Knuth, Donald</v>
      </c>
      <c r="J20">
        <f ca="1">ROUND(INDIRECT(REPLACE($E20,FIND("$",$E20),3,"$A$"))/MAX(Sources!$A$3:$A$102)*100,1)</f>
        <v>13</v>
      </c>
      <c r="K20" s="9" t="str">
        <f ca="1">IF(INDIRECT(REPLACE($E20,FIND("$",$E20),3,"$D$"))="","",INDIRECT(REPLACE($E20,FIND("$",$E20),3,"$D$")))</f>
        <v/>
      </c>
    </row>
    <row r="21" spans="1:11" x14ac:dyDescent="0.2">
      <c r="A21" s="10" t="s">
        <v>1210</v>
      </c>
      <c r="B21" s="10" t="s">
        <v>1211</v>
      </c>
      <c r="C21" s="10" t="s">
        <v>510</v>
      </c>
      <c r="D21" t="str">
        <f t="shared" ca="1" si="0"/>
        <v>[books.xlsx]Books!$C$89</v>
      </c>
      <c r="E21" t="str">
        <f ca="1">RIGHT($D21,LEN($D21)-FIND("]",$D21))</f>
        <v>Books!$C$89</v>
      </c>
      <c r="F21" t="str">
        <f ca="1">INDIRECT(REPLACE($E21,FIND("$",$E21),3,"$E$"))</f>
        <v>Clean Architecture: A Craftsman's Guide to Software Structure and Design</v>
      </c>
      <c r="G21">
        <f t="shared" si="1"/>
        <v>19</v>
      </c>
      <c r="H21" s="8" t="str">
        <f ca="1">HYPERLINK(CONCATENATE("https://www.amazon.co.uk/s?k=",SUBSTITUTE(SUBSTITUTE(SUBSTITUTE($F21," ","+"),":","%3A"),",","%2C")), $F21)</f>
        <v>Clean Architecture: A Craftsman's Guide to Software Structure and Design</v>
      </c>
      <c r="I21" t="str">
        <f ca="1">INDIRECT(REPLACE($E21,FIND("$",$E21),3,"$F$"))</f>
        <v>Martin, Robert C.</v>
      </c>
      <c r="J21">
        <f ca="1">ROUND(INDIRECT(REPLACE($E21,FIND("$",$E21),3,"$A$"))/MAX(Sources!$A$3:$A$102)*100,1)</f>
        <v>13</v>
      </c>
      <c r="K21" s="9" t="str">
        <f ca="1">IF(INDIRECT(REPLACE($E21,FIND("$",$E21),3,"$D$"))="","",INDIRECT(REPLACE($E21,FIND("$",$E21),3,"$D$")))</f>
        <v/>
      </c>
    </row>
    <row r="22" spans="1:11" x14ac:dyDescent="0.2">
      <c r="A22">
        <f ca="1">INDIRECT(CONCATENATE("Books!$A$", B22))</f>
        <v>9</v>
      </c>
      <c r="B22">
        <f ca="1">RIGHT(E22,LEN(E22)-9)+0</f>
        <v>337</v>
      </c>
      <c r="C22" t="str">
        <f ca="1">_xlfn.CONCAT("Books!$A", B22+1, ":$A$504")</f>
        <v>Books!$A338:$A$504</v>
      </c>
      <c r="D22" t="str">
        <f ca="1">CELL("address",INDEX(INDIRECT($B$3),MATCH($G22,INDIRECT($B$3),0)))</f>
        <v>[books.xlsx]Books!$C$337</v>
      </c>
      <c r="E22" t="str">
        <f ca="1">RIGHT($D22,LEN($D22)-FIND("]",$D22))</f>
        <v>Books!$C$337</v>
      </c>
      <c r="F22" t="str">
        <f ca="1">INDIRECT(REPLACE($E22,FIND("$",$E22),3,"$E$"))</f>
        <v>Patterns of Enterprise Application Architecture</v>
      </c>
      <c r="G22">
        <f t="shared" si="1"/>
        <v>20</v>
      </c>
      <c r="H22" s="8" t="str">
        <f ca="1">HYPERLINK(CONCATENATE("https://www.amazon.co.uk/s?k=",SUBSTITUTE(SUBSTITUTE(SUBSTITUTE($F22," ","+"),":","%3A"),",","%2C")), $F22)</f>
        <v>Patterns of Enterprise Application Architecture</v>
      </c>
      <c r="I22" t="str">
        <f ca="1">INDIRECT(REPLACE($E22,FIND("$",$E22),3,"$F$"))</f>
        <v>Fowler, Martin</v>
      </c>
      <c r="J22">
        <f ca="1">ROUND(INDIRECT(REPLACE($E22,FIND("$",$E22),3,"$A$"))/MAX(Sources!$A$3:$A$102)*100,1)</f>
        <v>13</v>
      </c>
      <c r="K22" s="9" t="str">
        <f ca="1">IF(INDIRECT(REPLACE($E22,FIND("$",$E22),3,"$D$"))="","",INDIRECT(REPLACE($E22,FIND("$",$E22),3,"$D$")))</f>
        <v/>
      </c>
    </row>
    <row r="23" spans="1:11" x14ac:dyDescent="0.2">
      <c r="A23" t="e">
        <f t="shared" ref="A23:A27" ca="1" si="2">INDIRECT(CONCATENATE("Books!$A$", B23))</f>
        <v>#VALUE!</v>
      </c>
      <c r="B23" t="e">
        <f t="shared" ref="B23:B27" ca="1" si="3">RIGHT(E23,LEN(E23)-9)+0</f>
        <v>#VALUE!</v>
      </c>
      <c r="C23" t="e">
        <f t="shared" ref="C23:C27" ca="1" si="4">_xlfn.CONCAT("Books!$A", B23+1, ":$A$504")</f>
        <v>#VALUE!</v>
      </c>
      <c r="D23" t="str">
        <f ca="1">IFERROR(CELL("address",INDEX(INDIRECT(C22),MATCH($A$22,INDIRECT(C22),0))),"")</f>
        <v/>
      </c>
      <c r="E23" t="str">
        <f t="shared" ref="E23:E28" ca="1" si="5">IF(D23="","",RIGHT($D23,LEN($D23)-FIND("]",$D23)))</f>
        <v/>
      </c>
      <c r="F23" t="str">
        <f t="shared" ref="F23:F24" ca="1" si="6">IF(D23="","",INDIRECT(REPLACE($E23,FIND("$",$E23),3,"$E$")))</f>
        <v/>
      </c>
      <c r="G23" t="str">
        <f ca="1">IF(D23="","",20)</f>
        <v/>
      </c>
      <c r="H23" s="8" t="str">
        <f ca="1">HYPERLINK(CONCATENATE("https://www.amazon.co.uk/s?k=",SUBSTITUTE(SUBSTITUTE(SUBSTITUTE($F23," ","+"),":","%3A"),",","%2C")), $F23)</f>
        <v/>
      </c>
      <c r="I23" t="str">
        <f ca="1">IF(H23="","",INDIRECT(REPLACE($E23,FIND("$",$E23),3,"$F$")))</f>
        <v/>
      </c>
      <c r="J23" t="str">
        <f ca="1">IF(H23="","",ROUND(INDIRECT(REPLACE($E23,FIND("$",$E23),3,"$A$"))/MAX(Sources!$A$3:$A$102)*100,1))</f>
        <v/>
      </c>
      <c r="K23" s="9" t="str">
        <f ca="1">IF(H23="","",IF(INDIRECT(REPLACE($E23,FIND("$",$E23),3,"$D$"))="","",INDIRECT(REPLACE($E23,FIND("$",$E23),3,"$D$"))))</f>
        <v/>
      </c>
    </row>
    <row r="24" spans="1:11" x14ac:dyDescent="0.2">
      <c r="A24" t="e">
        <f t="shared" ca="1" si="2"/>
        <v>#VALUE!</v>
      </c>
      <c r="B24" t="e">
        <f t="shared" ca="1" si="3"/>
        <v>#VALUE!</v>
      </c>
      <c r="C24" t="e">
        <f t="shared" ca="1" si="4"/>
        <v>#VALUE!</v>
      </c>
      <c r="D24" t="str">
        <f t="shared" ref="D24:D28" ca="1" si="7">IFERROR(CELL("address",INDEX(INDIRECT(C23),MATCH($A$22,INDIRECT(C23),0))),"")</f>
        <v/>
      </c>
      <c r="E24" t="str">
        <f t="shared" ca="1" si="5"/>
        <v/>
      </c>
      <c r="F24" t="str">
        <f t="shared" ref="F24:F27" ca="1" si="8">IF(D24="","",INDIRECT(REPLACE($E24,FIND("$",$E24),3,"$E$")))</f>
        <v/>
      </c>
      <c r="G24" t="str">
        <f t="shared" ref="G24:G28" ca="1" si="9">IF(D24="","",20)</f>
        <v/>
      </c>
      <c r="H24" s="8" t="str">
        <f ca="1">HYPERLINK(CONCATENATE("https://www.amazon.co.uk/s?k=",SUBSTITUTE(SUBSTITUTE(SUBSTITUTE($F24," ","+"),":","%3A"),",","%2C")), $F24)</f>
        <v/>
      </c>
      <c r="I24" t="str">
        <f ca="1">IF(H24="","",INDIRECT(REPLACE($E24,FIND("$",$E24),3,"$F$")))</f>
        <v/>
      </c>
      <c r="J24" t="str">
        <f ca="1">IF(H24="","",ROUND(INDIRECT(REPLACE($E24,FIND("$",$E24),3,"$A$"))/MAX(Sources!$A$3:$A$102)*100,1))</f>
        <v/>
      </c>
      <c r="K24" s="9" t="str">
        <f ca="1">IF(H24="","",IF(INDIRECT(REPLACE($E24,FIND("$",$E24),3,"$D$"))="","",INDIRECT(REPLACE($E24,FIND("$",$E24),3,"$D$"))))</f>
        <v/>
      </c>
    </row>
    <row r="25" spans="1:11" x14ac:dyDescent="0.2">
      <c r="A25" t="e">
        <f t="shared" ca="1" si="2"/>
        <v>#VALUE!</v>
      </c>
      <c r="B25" t="e">
        <f t="shared" ca="1" si="3"/>
        <v>#VALUE!</v>
      </c>
      <c r="C25" t="e">
        <f t="shared" ca="1" si="4"/>
        <v>#VALUE!</v>
      </c>
      <c r="D25" t="str">
        <f t="shared" ca="1" si="7"/>
        <v/>
      </c>
      <c r="E25" t="str">
        <f t="shared" ca="1" si="5"/>
        <v/>
      </c>
      <c r="F25" t="str">
        <f t="shared" ref="F25:F28" ca="1" si="10">IF(D25="","",INDIRECT(REPLACE($E25,FIND("$",$E25),3,"$E$")))</f>
        <v/>
      </c>
      <c r="G25" t="str">
        <f t="shared" ca="1" si="9"/>
        <v/>
      </c>
      <c r="H25" s="8" t="str">
        <f ca="1">HYPERLINK(CONCATENATE("https://www.amazon.co.uk/s?k=",SUBSTITUTE(SUBSTITUTE(SUBSTITUTE($F25," ","+"),":","%3A"),",","%2C")), $F25)</f>
        <v/>
      </c>
      <c r="I25" t="str">
        <f ca="1">IF(H25="","",INDIRECT(REPLACE($E25,FIND("$",$E25),3,"$F$")))</f>
        <v/>
      </c>
      <c r="J25" t="str">
        <f ca="1">IF(H25="","",ROUND(INDIRECT(REPLACE($E25,FIND("$",$E25),3,"$A$"))/MAX(Sources!$A$3:$A$102)*100,1))</f>
        <v/>
      </c>
      <c r="K25" s="9" t="str">
        <f ca="1">IF(H25="","",IF(INDIRECT(REPLACE($E25,FIND("$",$E25),3,"$D$"))="","",INDIRECT(REPLACE($E25,FIND("$",$E25),3,"$D$"))))</f>
        <v/>
      </c>
    </row>
    <row r="26" spans="1:11" x14ac:dyDescent="0.2">
      <c r="A26" t="e">
        <f t="shared" ca="1" si="2"/>
        <v>#VALUE!</v>
      </c>
      <c r="B26" t="e">
        <f t="shared" ca="1" si="3"/>
        <v>#VALUE!</v>
      </c>
      <c r="C26" t="e">
        <f t="shared" ca="1" si="4"/>
        <v>#VALUE!</v>
      </c>
      <c r="D26" t="str">
        <f t="shared" ca="1" si="7"/>
        <v/>
      </c>
      <c r="E26" t="str">
        <f t="shared" ca="1" si="5"/>
        <v/>
      </c>
      <c r="F26" t="str">
        <f t="shared" ca="1" si="10"/>
        <v/>
      </c>
      <c r="G26" t="str">
        <f t="shared" ca="1" si="9"/>
        <v/>
      </c>
      <c r="H26" s="8" t="str">
        <f ca="1">HYPERLINK(CONCATENATE("https://www.amazon.co.uk/s?k=",SUBSTITUTE(SUBSTITUTE(SUBSTITUTE($F26," ","+"),":","%3A"),",","%2C")), $F26)</f>
        <v/>
      </c>
      <c r="I26" t="str">
        <f t="shared" ref="I26:I28" ca="1" si="11">IF(H26="","",INDIRECT(REPLACE($E26,FIND("$",$E26),3,"$F$")))</f>
        <v/>
      </c>
      <c r="J26" t="str">
        <f ca="1">IF(H26="","",ROUND(INDIRECT(REPLACE($E26,FIND("$",$E26),3,"$A$"))/MAX(Sources!$A$3:$A$102)*100,1))</f>
        <v/>
      </c>
      <c r="K26" s="9" t="str">
        <f t="shared" ref="K26:K28" ca="1" si="12">IF(H26="","",IF(INDIRECT(REPLACE($E26,FIND("$",$E26),3,"$D$"))="","",INDIRECT(REPLACE($E26,FIND("$",$E26),3,"$D$"))))</f>
        <v/>
      </c>
    </row>
    <row r="27" spans="1:11" x14ac:dyDescent="0.2">
      <c r="A27" t="e">
        <f t="shared" ca="1" si="2"/>
        <v>#VALUE!</v>
      </c>
      <c r="B27" t="e">
        <f t="shared" ca="1" si="3"/>
        <v>#VALUE!</v>
      </c>
      <c r="C27" t="e">
        <f t="shared" ca="1" si="4"/>
        <v>#VALUE!</v>
      </c>
      <c r="D27" t="str">
        <f t="shared" ca="1" si="7"/>
        <v/>
      </c>
      <c r="E27" t="str">
        <f t="shared" ca="1" si="5"/>
        <v/>
      </c>
      <c r="F27" t="str">
        <f t="shared" ca="1" si="10"/>
        <v/>
      </c>
      <c r="G27" t="str">
        <f t="shared" ca="1" si="9"/>
        <v/>
      </c>
      <c r="H27" s="8" t="str">
        <f ca="1">HYPERLINK(CONCATENATE("https://www.amazon.co.uk/s?k=",SUBSTITUTE(SUBSTITUTE(SUBSTITUTE($F27," ","+"),":","%3A"),",","%2C")), $F27)</f>
        <v/>
      </c>
      <c r="I27" t="str">
        <f t="shared" ca="1" si="11"/>
        <v/>
      </c>
      <c r="J27" t="str">
        <f ca="1">IF(H27="","",ROUND(INDIRECT(REPLACE($E27,FIND("$",$E27),3,"$A$"))/MAX(Sources!$A$3:$A$102)*100,1))</f>
        <v/>
      </c>
      <c r="K27" s="9" t="str">
        <f t="shared" ca="1" si="12"/>
        <v/>
      </c>
    </row>
    <row r="28" spans="1:11" x14ac:dyDescent="0.2">
      <c r="D28" t="str">
        <f t="shared" ca="1" si="7"/>
        <v/>
      </c>
      <c r="E28" t="str">
        <f t="shared" ca="1" si="5"/>
        <v/>
      </c>
      <c r="F28" t="str">
        <f t="shared" ca="1" si="10"/>
        <v/>
      </c>
      <c r="G28" t="str">
        <f t="shared" ca="1" si="9"/>
        <v/>
      </c>
      <c r="H28" s="8" t="str">
        <f ca="1">HYPERLINK(CONCATENATE("https://www.amazon.co.uk/s?k=",SUBSTITUTE(SUBSTITUTE(SUBSTITUTE($F28," ","+"),":","%3A"),",","%2C")), $F28)</f>
        <v/>
      </c>
      <c r="I28" t="str">
        <f t="shared" ca="1" si="11"/>
        <v/>
      </c>
      <c r="J28" t="str">
        <f ca="1">IF(H28="","",ROUND(INDIRECT(REPLACE($E28,FIND("$",$E28),3,"$A$"))/MAX(Sources!$A$3:$A$102)*100,1))</f>
        <v/>
      </c>
      <c r="K28" s="9" t="str">
        <f t="shared" ca="1" si="12"/>
        <v/>
      </c>
    </row>
    <row r="29" spans="1:11" x14ac:dyDescent="0.2">
      <c r="H29" s="8"/>
    </row>
    <row r="31" spans="1:11" x14ac:dyDescent="0.2">
      <c r="H31" t="s">
        <v>1380</v>
      </c>
    </row>
    <row r="33" spans="8:8" x14ac:dyDescent="0.2">
      <c r="H33" s="1" t="s">
        <v>639</v>
      </c>
    </row>
  </sheetData>
  <conditionalFormatting sqref="J3:J28">
    <cfRule type="colorScale" priority="1">
      <colorScale>
        <cfvo type="min"/>
        <cfvo type="max"/>
        <color rgb="FFFCFCFF"/>
        <color rgb="FF63BE7B"/>
      </colorScale>
    </cfRule>
  </conditionalFormatting>
  <hyperlinks>
    <hyperlink ref="H3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505"/>
  <sheetViews>
    <sheetView topLeftCell="D1" zoomScaleNormal="100" workbookViewId="0">
      <selection activeCell="E25" sqref="E25"/>
    </sheetView>
  </sheetViews>
  <sheetFormatPr baseColWidth="10" defaultColWidth="3.33203125" defaultRowHeight="15" x14ac:dyDescent="0.2"/>
  <cols>
    <col min="1" max="1" width="3.33203125" hidden="1" customWidth="1"/>
    <col min="2" max="2" width="5.6640625" hidden="1" customWidth="1"/>
    <col min="3" max="3" width="12.5" hidden="1" customWidth="1"/>
    <col min="4" max="4" width="5.5" style="11" bestFit="1" customWidth="1"/>
    <col min="5" max="5" width="59.33203125" customWidth="1"/>
    <col min="6" max="6" width="34.83203125" customWidth="1"/>
    <col min="7" max="7" width="39" customWidth="1"/>
    <col min="8" max="8" width="3.33203125" customWidth="1"/>
    <col min="11" max="11" width="3.33203125" customWidth="1"/>
  </cols>
  <sheetData>
    <row r="1" spans="1:11" x14ac:dyDescent="0.2">
      <c r="E1" t="s">
        <v>10</v>
      </c>
      <c r="G1" t="s">
        <v>798</v>
      </c>
      <c r="K1" t="str">
        <f>CONCATENATE(MAX(C5:C504), " books recommended")</f>
        <v>499 books recommended</v>
      </c>
    </row>
    <row r="2" spans="1:11" x14ac:dyDescent="0.2">
      <c r="E2" t="s">
        <v>803</v>
      </c>
      <c r="F2" t="s">
        <v>805</v>
      </c>
      <c r="G2" t="s">
        <v>799</v>
      </c>
    </row>
    <row r="3" spans="1:11" s="11" customFormat="1" x14ac:dyDescent="0.2">
      <c r="A3" s="11" t="s">
        <v>804</v>
      </c>
      <c r="B3" s="10" t="s">
        <v>508</v>
      </c>
      <c r="C3" s="10" t="s">
        <v>514</v>
      </c>
      <c r="D3" s="10" t="s">
        <v>641</v>
      </c>
      <c r="E3" s="10" t="s">
        <v>1</v>
      </c>
      <c r="F3" s="10" t="s">
        <v>509</v>
      </c>
      <c r="G3" s="10" t="s">
        <v>101</v>
      </c>
      <c r="H3" s="17" t="s">
        <v>762</v>
      </c>
    </row>
    <row r="4" spans="1:11" x14ac:dyDescent="0.2">
      <c r="B4" s="2"/>
      <c r="C4" s="2"/>
      <c r="E4" s="2"/>
      <c r="F4" s="2"/>
      <c r="G4" s="2"/>
      <c r="H4" s="2"/>
    </row>
    <row r="5" spans="1:11" x14ac:dyDescent="0.2">
      <c r="A5">
        <f>COUNTA(Books!$H5:$AAC5)</f>
        <v>1</v>
      </c>
      <c r="B5">
        <f t="shared" ref="B5" si="0">RANK(A5, $A$5:$A$997)</f>
        <v>148</v>
      </c>
      <c r="C5">
        <f>B5</f>
        <v>148</v>
      </c>
      <c r="E5" s="4" t="s">
        <v>763</v>
      </c>
      <c r="F5" t="s">
        <v>764</v>
      </c>
      <c r="G5" t="s">
        <v>765</v>
      </c>
      <c r="H5">
        <v>32</v>
      </c>
    </row>
    <row r="6" spans="1:11" x14ac:dyDescent="0.2">
      <c r="A6">
        <f>COUNTA(Books!$H6:$AAC6)</f>
        <v>1</v>
      </c>
      <c r="B6">
        <f t="shared" ref="B6:B69" si="1">RANK(A6, $A$5:$A$997)</f>
        <v>148</v>
      </c>
      <c r="C6">
        <f>IF(A6&lt;1, "", B6+COUNTIF($B$5:$B5,B6))</f>
        <v>149</v>
      </c>
      <c r="E6" t="s">
        <v>802</v>
      </c>
      <c r="F6" t="s">
        <v>145</v>
      </c>
      <c r="G6" t="s">
        <v>143</v>
      </c>
      <c r="H6">
        <v>2</v>
      </c>
    </row>
    <row r="7" spans="1:11" x14ac:dyDescent="0.2">
      <c r="A7">
        <f>COUNTA(Books!$H7:$AAC7)</f>
        <v>1</v>
      </c>
      <c r="B7">
        <f t="shared" si="1"/>
        <v>148</v>
      </c>
      <c r="C7">
        <f>IF(A7&lt;1, "", B7+COUNTIF($B$5:$B6,B7))</f>
        <v>150</v>
      </c>
      <c r="E7" t="s">
        <v>144</v>
      </c>
      <c r="F7" t="s">
        <v>145</v>
      </c>
      <c r="G7" t="s">
        <v>143</v>
      </c>
      <c r="H7">
        <v>2</v>
      </c>
    </row>
    <row r="8" spans="1:11" x14ac:dyDescent="0.2">
      <c r="A8">
        <f>COUNTA(Books!$H8:$AAC8)</f>
        <v>2</v>
      </c>
      <c r="B8">
        <f t="shared" si="1"/>
        <v>76</v>
      </c>
      <c r="C8">
        <f>IF(A8&lt;1, "", B8+COUNTIF($B$5:$B7,B8))</f>
        <v>76</v>
      </c>
      <c r="E8" t="s">
        <v>173</v>
      </c>
      <c r="F8" t="s">
        <v>133</v>
      </c>
      <c r="G8" t="s">
        <v>506</v>
      </c>
      <c r="H8">
        <v>2</v>
      </c>
      <c r="I8">
        <v>3</v>
      </c>
    </row>
    <row r="9" spans="1:11" x14ac:dyDescent="0.2">
      <c r="A9">
        <f>COUNTA(Books!$H9:$AAC9)</f>
        <v>1</v>
      </c>
      <c r="B9">
        <f t="shared" si="1"/>
        <v>148</v>
      </c>
      <c r="C9">
        <f>IF(A9&lt;1, "", B9+COUNTIF($B$5:$B8,B9))</f>
        <v>151</v>
      </c>
      <c r="E9" s="5" t="s">
        <v>936</v>
      </c>
      <c r="F9" t="s">
        <v>937</v>
      </c>
      <c r="G9" t="s">
        <v>938</v>
      </c>
      <c r="H9">
        <v>47</v>
      </c>
    </row>
    <row r="10" spans="1:11" x14ac:dyDescent="0.2">
      <c r="A10">
        <f>COUNTA(Books!$H10:$AAC10)</f>
        <v>1</v>
      </c>
      <c r="B10">
        <f t="shared" si="1"/>
        <v>148</v>
      </c>
      <c r="C10">
        <f>IF(A10&lt;1, "", B10+COUNTIF($B$5:$B9,B10))</f>
        <v>152</v>
      </c>
      <c r="E10" t="s">
        <v>857</v>
      </c>
      <c r="F10" t="s">
        <v>812</v>
      </c>
      <c r="G10" t="s">
        <v>683</v>
      </c>
      <c r="H10">
        <v>37</v>
      </c>
    </row>
    <row r="11" spans="1:11" x14ac:dyDescent="0.2">
      <c r="A11">
        <f>COUNTA(Books!$H11:$AAC11)</f>
        <v>1</v>
      </c>
      <c r="B11">
        <f t="shared" si="1"/>
        <v>148</v>
      </c>
      <c r="C11">
        <f>IF(A11&lt;1, "", B11+COUNTIF($B$5:$B10,B11))</f>
        <v>153</v>
      </c>
      <c r="E11" s="5" t="s">
        <v>854</v>
      </c>
      <c r="F11" t="s">
        <v>855</v>
      </c>
      <c r="G11" t="s">
        <v>856</v>
      </c>
      <c r="H11">
        <v>40</v>
      </c>
    </row>
    <row r="12" spans="1:11" x14ac:dyDescent="0.2">
      <c r="A12">
        <f>COUNTA(Books!$H12:$AAC12)</f>
        <v>2</v>
      </c>
      <c r="B12">
        <f t="shared" si="1"/>
        <v>76</v>
      </c>
      <c r="C12">
        <f>IF(A12&lt;1, "", B12+COUNTIF($B$5:$B11,B12))</f>
        <v>77</v>
      </c>
      <c r="E12" t="s">
        <v>628</v>
      </c>
      <c r="F12" t="s">
        <v>629</v>
      </c>
      <c r="G12" t="s">
        <v>630</v>
      </c>
      <c r="H12">
        <v>22</v>
      </c>
      <c r="I12">
        <v>26</v>
      </c>
    </row>
    <row r="13" spans="1:11" x14ac:dyDescent="0.2">
      <c r="A13">
        <f>COUNTA(Books!$H13:$AAC13)</f>
        <v>1</v>
      </c>
      <c r="B13">
        <f t="shared" si="1"/>
        <v>148</v>
      </c>
      <c r="C13">
        <f>IF(A13&lt;1, "", B13+COUNTIF($B$5:$B12,B13))</f>
        <v>154</v>
      </c>
      <c r="E13" t="s">
        <v>397</v>
      </c>
      <c r="F13" t="s">
        <v>398</v>
      </c>
      <c r="G13" t="s">
        <v>200</v>
      </c>
      <c r="H13">
        <v>16</v>
      </c>
    </row>
    <row r="14" spans="1:11" x14ac:dyDescent="0.2">
      <c r="A14">
        <f>COUNTA(Books!$H14:$AAC14)</f>
        <v>1</v>
      </c>
      <c r="B14">
        <f t="shared" si="1"/>
        <v>148</v>
      </c>
      <c r="C14">
        <f>IF(A14&lt;1, "", B14+COUNTIF($B$5:$B13,B14))</f>
        <v>155</v>
      </c>
      <c r="E14" s="5" t="s">
        <v>1017</v>
      </c>
      <c r="F14" t="s">
        <v>1018</v>
      </c>
      <c r="G14" t="s">
        <v>120</v>
      </c>
      <c r="H14">
        <v>49</v>
      </c>
    </row>
    <row r="15" spans="1:11" x14ac:dyDescent="0.2">
      <c r="A15">
        <f>COUNTA(Books!$H15:$AAC15)</f>
        <v>3</v>
      </c>
      <c r="B15">
        <f t="shared" si="1"/>
        <v>49</v>
      </c>
      <c r="C15">
        <f>IF(A15&lt;1, "", B15+COUNTIF($B$5:$B14,B15))</f>
        <v>49</v>
      </c>
      <c r="E15" s="4" t="s">
        <v>585</v>
      </c>
      <c r="F15" t="s">
        <v>586</v>
      </c>
      <c r="G15" t="s">
        <v>587</v>
      </c>
      <c r="H15">
        <v>17</v>
      </c>
      <c r="I15">
        <v>46</v>
      </c>
      <c r="J15">
        <v>67</v>
      </c>
    </row>
    <row r="16" spans="1:11" x14ac:dyDescent="0.2">
      <c r="A16">
        <f>COUNTA(Books!$H16:$AAC16)</f>
        <v>1</v>
      </c>
      <c r="B16">
        <f t="shared" si="1"/>
        <v>148</v>
      </c>
      <c r="C16">
        <f>IF(A16&lt;1, "", B16+COUNTIF($B$5:$B15,B16))</f>
        <v>156</v>
      </c>
      <c r="E16" t="s">
        <v>410</v>
      </c>
      <c r="F16" t="s">
        <v>411</v>
      </c>
      <c r="G16" t="s">
        <v>412</v>
      </c>
      <c r="H16">
        <v>16</v>
      </c>
    </row>
    <row r="17" spans="1:18" x14ac:dyDescent="0.2">
      <c r="A17">
        <f>COUNTA(Books!$H17:$AAC17)</f>
        <v>1</v>
      </c>
      <c r="B17">
        <f t="shared" si="1"/>
        <v>148</v>
      </c>
      <c r="C17">
        <f>IF(A17&lt;1, "", B17+COUNTIF($B$5:$B16,B17))</f>
        <v>157</v>
      </c>
      <c r="E17" s="5" t="s">
        <v>983</v>
      </c>
      <c r="F17" t="s">
        <v>984</v>
      </c>
      <c r="G17" t="s">
        <v>985</v>
      </c>
      <c r="H17">
        <v>49</v>
      </c>
    </row>
    <row r="18" spans="1:18" x14ac:dyDescent="0.2">
      <c r="A18">
        <f>COUNTA(Books!$H18:$AAC18)</f>
        <v>1</v>
      </c>
      <c r="B18">
        <f t="shared" si="1"/>
        <v>148</v>
      </c>
      <c r="C18">
        <f>IF(A18&lt;1, "", B18+COUNTIF($B$5:$B17,B18))</f>
        <v>158</v>
      </c>
      <c r="E18" t="s">
        <v>1088</v>
      </c>
      <c r="F18" t="s">
        <v>1076</v>
      </c>
      <c r="G18" t="s">
        <v>1089</v>
      </c>
      <c r="H18">
        <v>50</v>
      </c>
    </row>
    <row r="19" spans="1:18" x14ac:dyDescent="0.2">
      <c r="A19">
        <f>COUNTA(Books!$H19:$AAC19)</f>
        <v>1</v>
      </c>
      <c r="B19">
        <f t="shared" si="1"/>
        <v>148</v>
      </c>
      <c r="C19">
        <f>IF(A19&lt;1, "", B19+COUNTIF($B$5:$B18,B19))</f>
        <v>159</v>
      </c>
      <c r="E19" t="s">
        <v>483</v>
      </c>
      <c r="F19" t="s">
        <v>484</v>
      </c>
      <c r="G19" t="s">
        <v>412</v>
      </c>
      <c r="H19">
        <v>17</v>
      </c>
    </row>
    <row r="20" spans="1:18" x14ac:dyDescent="0.2">
      <c r="A20">
        <f>COUNTA(Books!$H20:$AAC20)</f>
        <v>4</v>
      </c>
      <c r="B20">
        <f t="shared" si="1"/>
        <v>38</v>
      </c>
      <c r="C20">
        <f>IF(A20&lt;1, "", B20+COUNTIF($B$5:$B19,B20))</f>
        <v>38</v>
      </c>
      <c r="E20" t="s">
        <v>348</v>
      </c>
      <c r="F20" t="s">
        <v>349</v>
      </c>
      <c r="G20" t="s">
        <v>300</v>
      </c>
      <c r="H20">
        <v>9</v>
      </c>
      <c r="I20">
        <v>17</v>
      </c>
      <c r="J20">
        <v>50</v>
      </c>
      <c r="K20">
        <v>68</v>
      </c>
    </row>
    <row r="21" spans="1:18" x14ac:dyDescent="0.2">
      <c r="A21">
        <f>COUNTA(Books!$H21:$AAC21)</f>
        <v>2</v>
      </c>
      <c r="B21">
        <f t="shared" si="1"/>
        <v>76</v>
      </c>
      <c r="C21">
        <f>IF(A21&lt;1, "", B21+COUNTIF($B$5:$B20,B21))</f>
        <v>78</v>
      </c>
      <c r="E21" t="s">
        <v>425</v>
      </c>
      <c r="F21" t="s">
        <v>14</v>
      </c>
      <c r="G21" t="s">
        <v>426</v>
      </c>
      <c r="H21">
        <v>16</v>
      </c>
      <c r="I21">
        <v>68</v>
      </c>
    </row>
    <row r="22" spans="1:18" x14ac:dyDescent="0.2">
      <c r="A22">
        <f>COUNTA(Books!$H22:$AAC22)</f>
        <v>1</v>
      </c>
      <c r="B22">
        <f t="shared" si="1"/>
        <v>148</v>
      </c>
      <c r="C22">
        <f>IF(A22&lt;1, "", B22+COUNTIF($B$5:$B21,B22))</f>
        <v>160</v>
      </c>
      <c r="E22" t="s">
        <v>1113</v>
      </c>
      <c r="F22" t="s">
        <v>1024</v>
      </c>
      <c r="G22" t="s">
        <v>1114</v>
      </c>
      <c r="H22">
        <v>50</v>
      </c>
    </row>
    <row r="23" spans="1:18" x14ac:dyDescent="0.2">
      <c r="A23">
        <f>COUNTA(Books!$H23:$AAC23)</f>
        <v>1</v>
      </c>
      <c r="B23">
        <f t="shared" si="1"/>
        <v>148</v>
      </c>
      <c r="C23">
        <f>IF(A23&lt;1, "", B23+COUNTIF($B$5:$B22,B23))</f>
        <v>161</v>
      </c>
      <c r="E23" t="s">
        <v>72</v>
      </c>
      <c r="F23" t="s">
        <v>73</v>
      </c>
      <c r="G23" t="s">
        <v>88</v>
      </c>
      <c r="H23">
        <v>2</v>
      </c>
    </row>
    <row r="24" spans="1:18" x14ac:dyDescent="0.2">
      <c r="A24">
        <f>COUNTA(Books!$H24:$AAC24)</f>
        <v>1</v>
      </c>
      <c r="B24">
        <f t="shared" si="1"/>
        <v>148</v>
      </c>
      <c r="C24">
        <f>IF(A24&lt;1, "", B24+COUNTIF($B$5:$B23,B24))</f>
        <v>162</v>
      </c>
      <c r="E24" t="s">
        <v>1100</v>
      </c>
      <c r="F24" t="s">
        <v>1101</v>
      </c>
      <c r="G24" t="s">
        <v>1102</v>
      </c>
      <c r="H24">
        <v>50</v>
      </c>
    </row>
    <row r="25" spans="1:18" x14ac:dyDescent="0.2">
      <c r="A25">
        <f>COUNTA(Books!$H25:$AAC25)</f>
        <v>2</v>
      </c>
      <c r="B25">
        <f t="shared" si="1"/>
        <v>76</v>
      </c>
      <c r="C25">
        <f>IF(A25&lt;1, "", B25+COUNTIF($B$5:$B24,B25))</f>
        <v>79</v>
      </c>
      <c r="E25" t="s">
        <v>74</v>
      </c>
      <c r="F25" t="s">
        <v>75</v>
      </c>
      <c r="G25" t="s">
        <v>88</v>
      </c>
      <c r="H25">
        <v>2</v>
      </c>
      <c r="I25">
        <v>50</v>
      </c>
    </row>
    <row r="26" spans="1:18" x14ac:dyDescent="0.2">
      <c r="A26">
        <f>COUNTA(Books!$H26:$AAC26)</f>
        <v>1</v>
      </c>
      <c r="B26">
        <f t="shared" si="1"/>
        <v>148</v>
      </c>
      <c r="C26">
        <f>IF(A26&lt;1, "", B26+COUNTIF($B$5:$B25,B26))</f>
        <v>163</v>
      </c>
      <c r="E26" t="s">
        <v>1115</v>
      </c>
      <c r="F26" t="s">
        <v>1116</v>
      </c>
      <c r="G26" t="s">
        <v>1117</v>
      </c>
      <c r="H26">
        <v>50</v>
      </c>
    </row>
    <row r="27" spans="1:18" x14ac:dyDescent="0.2">
      <c r="A27">
        <f>COUNTA(Books!$H27:$AAC27)</f>
        <v>11</v>
      </c>
      <c r="B27">
        <f t="shared" si="1"/>
        <v>16</v>
      </c>
      <c r="C27">
        <f>IF(A27&lt;1, "", B27+COUNTIF($B$5:$B26,B27))</f>
        <v>16</v>
      </c>
      <c r="E27" t="s">
        <v>178</v>
      </c>
      <c r="F27" t="s">
        <v>14</v>
      </c>
      <c r="G27" t="s">
        <v>177</v>
      </c>
      <c r="H27">
        <v>3</v>
      </c>
      <c r="I27">
        <v>7</v>
      </c>
      <c r="J27">
        <v>9</v>
      </c>
      <c r="K27">
        <v>14</v>
      </c>
      <c r="L27">
        <v>17</v>
      </c>
      <c r="M27">
        <v>36</v>
      </c>
      <c r="N27">
        <v>50</v>
      </c>
      <c r="O27">
        <v>54</v>
      </c>
      <c r="P27">
        <v>56</v>
      </c>
      <c r="Q27">
        <v>58</v>
      </c>
      <c r="R27">
        <v>68</v>
      </c>
    </row>
    <row r="28" spans="1:18" x14ac:dyDescent="0.2">
      <c r="A28">
        <f>COUNTA(Books!$H28:$AAC28)</f>
        <v>1</v>
      </c>
      <c r="B28">
        <f t="shared" si="1"/>
        <v>148</v>
      </c>
      <c r="C28">
        <f>IF(A28&lt;1, "", B28+COUNTIF($B$5:$B27,B28))</f>
        <v>164</v>
      </c>
      <c r="E28" t="s">
        <v>1078</v>
      </c>
      <c r="F28" t="s">
        <v>499</v>
      </c>
      <c r="G28" t="s">
        <v>1079</v>
      </c>
      <c r="H28">
        <v>50</v>
      </c>
    </row>
    <row r="29" spans="1:18" x14ac:dyDescent="0.2">
      <c r="A29">
        <f>COUNTA(Books!$H29:$AAC29)</f>
        <v>4</v>
      </c>
      <c r="B29">
        <f t="shared" si="1"/>
        <v>38</v>
      </c>
      <c r="C29">
        <f>IF(A29&lt;1, "", B29+COUNTIF($B$5:$B28,B29))</f>
        <v>39</v>
      </c>
      <c r="E29" t="s">
        <v>339</v>
      </c>
      <c r="F29" t="s">
        <v>340</v>
      </c>
      <c r="G29" t="s">
        <v>341</v>
      </c>
      <c r="H29">
        <v>9</v>
      </c>
      <c r="I29">
        <v>17</v>
      </c>
      <c r="J29">
        <v>49</v>
      </c>
      <c r="K29">
        <v>68</v>
      </c>
    </row>
    <row r="30" spans="1:18" x14ac:dyDescent="0.2">
      <c r="A30">
        <f>COUNTA(Books!$H30:$AAC30)</f>
        <v>1</v>
      </c>
      <c r="B30">
        <f t="shared" si="1"/>
        <v>148</v>
      </c>
      <c r="C30">
        <f>IF(A30&lt;1, "", B30+COUNTIF($B$5:$B29,B30))</f>
        <v>165</v>
      </c>
      <c r="E30" s="5" t="s">
        <v>933</v>
      </c>
      <c r="F30" t="s">
        <v>934</v>
      </c>
      <c r="G30" t="s">
        <v>935</v>
      </c>
      <c r="H30">
        <v>47</v>
      </c>
    </row>
    <row r="31" spans="1:18" x14ac:dyDescent="0.2">
      <c r="A31">
        <f>COUNTA(Books!$H31:$AAC31)</f>
        <v>1</v>
      </c>
      <c r="B31">
        <f t="shared" si="1"/>
        <v>148</v>
      </c>
      <c r="C31">
        <f>IF(A31&lt;1, "", B31+COUNTIF($B$5:$B30,B31))</f>
        <v>166</v>
      </c>
      <c r="E31" t="s">
        <v>298</v>
      </c>
      <c r="F31" t="s">
        <v>299</v>
      </c>
      <c r="G31" t="s">
        <v>300</v>
      </c>
      <c r="H31">
        <v>8</v>
      </c>
    </row>
    <row r="32" spans="1:18" x14ac:dyDescent="0.2">
      <c r="A32">
        <f>COUNTA(Books!$H32:$AAC32)</f>
        <v>1</v>
      </c>
      <c r="B32">
        <f t="shared" si="1"/>
        <v>148</v>
      </c>
      <c r="C32">
        <f>IF(A32&lt;1, "", B32+COUNTIF($B$5:$B31,B32))</f>
        <v>167</v>
      </c>
      <c r="E32" t="s">
        <v>487</v>
      </c>
      <c r="F32" t="s">
        <v>488</v>
      </c>
      <c r="G32" t="s">
        <v>88</v>
      </c>
      <c r="H32">
        <v>17</v>
      </c>
    </row>
    <row r="33" spans="1:9" x14ac:dyDescent="0.2">
      <c r="A33">
        <f>COUNTA(Books!$H33:$AAC33)</f>
        <v>2</v>
      </c>
      <c r="B33">
        <f t="shared" si="1"/>
        <v>76</v>
      </c>
      <c r="C33">
        <f>IF(A33&lt;1, "", B33+COUNTIF($B$5:$B32,B33))</f>
        <v>80</v>
      </c>
      <c r="E33" s="4" t="s">
        <v>386</v>
      </c>
      <c r="F33" t="s">
        <v>387</v>
      </c>
      <c r="G33" t="s">
        <v>80</v>
      </c>
      <c r="H33">
        <v>14</v>
      </c>
      <c r="I33">
        <v>36</v>
      </c>
    </row>
    <row r="34" spans="1:9" x14ac:dyDescent="0.2">
      <c r="A34">
        <f>COUNTA(Books!$H34:$AAC34)</f>
        <v>1</v>
      </c>
      <c r="B34">
        <f t="shared" si="1"/>
        <v>148</v>
      </c>
      <c r="C34">
        <f>IF(A34&lt;1, "", B34+COUNTIF($B$5:$B33,B34))</f>
        <v>168</v>
      </c>
      <c r="E34" s="4" t="s">
        <v>458</v>
      </c>
      <c r="F34" t="s">
        <v>460</v>
      </c>
      <c r="G34" t="s">
        <v>461</v>
      </c>
      <c r="H34">
        <v>17</v>
      </c>
    </row>
    <row r="35" spans="1:9" x14ac:dyDescent="0.2">
      <c r="A35">
        <f>COUNTA(Books!$H35:$AAC35)</f>
        <v>1</v>
      </c>
      <c r="B35">
        <f t="shared" si="1"/>
        <v>148</v>
      </c>
      <c r="C35">
        <f>IF(A35&lt;1, "", B35+COUNTIF($B$5:$B34,B35))</f>
        <v>169</v>
      </c>
      <c r="E35" s="4" t="s">
        <v>455</v>
      </c>
      <c r="F35" t="s">
        <v>457</v>
      </c>
      <c r="G35" t="s">
        <v>459</v>
      </c>
      <c r="H35">
        <v>17</v>
      </c>
    </row>
    <row r="36" spans="1:9" x14ac:dyDescent="0.2">
      <c r="A36">
        <f>COUNTA(Books!$H36:$AAC36)</f>
        <v>1</v>
      </c>
      <c r="B36">
        <f t="shared" si="1"/>
        <v>148</v>
      </c>
      <c r="C36">
        <f>IF(A36&lt;1, "", B36+COUNTIF($B$5:$B35,B36))</f>
        <v>170</v>
      </c>
      <c r="E36" s="5" t="s">
        <v>1027</v>
      </c>
      <c r="F36" t="s">
        <v>1026</v>
      </c>
      <c r="G36" t="s">
        <v>872</v>
      </c>
      <c r="H36">
        <v>49</v>
      </c>
    </row>
    <row r="37" spans="1:9" x14ac:dyDescent="0.2">
      <c r="A37">
        <f>COUNTA(Books!$H37:$AAC37)</f>
        <v>1</v>
      </c>
      <c r="B37">
        <f t="shared" si="1"/>
        <v>148</v>
      </c>
      <c r="C37">
        <f>IF(A37&lt;1, "", B37+COUNTIF($B$5:$B36,B37))</f>
        <v>171</v>
      </c>
      <c r="E37" t="s">
        <v>871</v>
      </c>
      <c r="F37" t="s">
        <v>460</v>
      </c>
      <c r="G37" t="s">
        <v>872</v>
      </c>
      <c r="H37">
        <v>42</v>
      </c>
    </row>
    <row r="38" spans="1:9" x14ac:dyDescent="0.2">
      <c r="A38">
        <f>COUNTA(Books!$H38:$AAC38)</f>
        <v>2</v>
      </c>
      <c r="B38">
        <f t="shared" si="1"/>
        <v>76</v>
      </c>
      <c r="C38">
        <f>IF(A38&lt;1, "", B38+COUNTIF($B$5:$B37,B38))</f>
        <v>81</v>
      </c>
      <c r="D38" s="11" t="s">
        <v>640</v>
      </c>
      <c r="E38" t="s">
        <v>38</v>
      </c>
      <c r="F38" t="s">
        <v>39</v>
      </c>
      <c r="G38" t="s">
        <v>80</v>
      </c>
      <c r="H38">
        <v>2</v>
      </c>
      <c r="I38">
        <v>22</v>
      </c>
    </row>
    <row r="39" spans="1:9" x14ac:dyDescent="0.2">
      <c r="A39">
        <f>COUNTA(Books!$H39:$AAC39)</f>
        <v>2</v>
      </c>
      <c r="B39">
        <f t="shared" si="1"/>
        <v>76</v>
      </c>
      <c r="C39">
        <f>IF(A39&lt;1, "", B39+COUNTIF($B$5:$B38,B39))</f>
        <v>82</v>
      </c>
      <c r="E39" t="s">
        <v>889</v>
      </c>
      <c r="F39" t="s">
        <v>186</v>
      </c>
      <c r="G39" t="s">
        <v>890</v>
      </c>
      <c r="H39">
        <v>45</v>
      </c>
      <c r="I39">
        <v>50</v>
      </c>
    </row>
    <row r="40" spans="1:9" x14ac:dyDescent="0.2">
      <c r="A40">
        <f>COUNTA(Books!$H40:$AAC40)</f>
        <v>1</v>
      </c>
      <c r="B40">
        <f t="shared" si="1"/>
        <v>148</v>
      </c>
      <c r="C40">
        <f>IF(A40&lt;1, "", B40+COUNTIF($B$5:$B39,B40))</f>
        <v>172</v>
      </c>
      <c r="E40" s="5" t="s">
        <v>1355</v>
      </c>
      <c r="F40" s="5" t="s">
        <v>1356</v>
      </c>
      <c r="G40" t="s">
        <v>1363</v>
      </c>
      <c r="H40">
        <v>69</v>
      </c>
    </row>
    <row r="41" spans="1:9" x14ac:dyDescent="0.2">
      <c r="A41">
        <f>COUNTA(Books!$H41:$AAC41)</f>
        <v>2</v>
      </c>
      <c r="B41">
        <f t="shared" si="1"/>
        <v>76</v>
      </c>
      <c r="C41">
        <f>IF(A41&lt;1, "", B41+COUNTIF($B$5:$B40,B41))</f>
        <v>83</v>
      </c>
      <c r="E41" s="4" t="s">
        <v>613</v>
      </c>
      <c r="F41" t="s">
        <v>210</v>
      </c>
      <c r="G41" t="s">
        <v>211</v>
      </c>
      <c r="H41">
        <v>17</v>
      </c>
      <c r="I41">
        <v>49</v>
      </c>
    </row>
    <row r="42" spans="1:9" x14ac:dyDescent="0.2">
      <c r="A42">
        <f>COUNTA(Books!$H42:$AAC42)</f>
        <v>1</v>
      </c>
      <c r="B42">
        <f t="shared" si="1"/>
        <v>148</v>
      </c>
      <c r="C42">
        <f>IF(A42&lt;1, "", B42+COUNTIF($B$5:$B41,B42))</f>
        <v>173</v>
      </c>
      <c r="E42" s="4" t="s">
        <v>1069</v>
      </c>
      <c r="F42" t="s">
        <v>894</v>
      </c>
      <c r="G42" t="s">
        <v>1070</v>
      </c>
      <c r="H42">
        <v>50</v>
      </c>
    </row>
    <row r="43" spans="1:9" x14ac:dyDescent="0.2">
      <c r="A43">
        <f>COUNTA(Books!$H43:$AAC43)</f>
        <v>1</v>
      </c>
      <c r="B43">
        <f t="shared" si="1"/>
        <v>148</v>
      </c>
      <c r="C43">
        <f>IF(A43&lt;1, "", B43+COUNTIF($B$5:$B42,B43))</f>
        <v>174</v>
      </c>
      <c r="E43" t="s">
        <v>148</v>
      </c>
      <c r="F43" t="s">
        <v>149</v>
      </c>
      <c r="G43" t="s">
        <v>143</v>
      </c>
      <c r="H43">
        <v>2</v>
      </c>
    </row>
    <row r="44" spans="1:9" x14ac:dyDescent="0.2">
      <c r="A44">
        <f>COUNTA(Books!$H44:$AAC44)</f>
        <v>1</v>
      </c>
      <c r="B44">
        <f t="shared" si="1"/>
        <v>148</v>
      </c>
      <c r="C44">
        <f>IF(A44&lt;1, "", B44+COUNTIF($B$5:$B43,B44))</f>
        <v>175</v>
      </c>
      <c r="E44" s="5" t="s">
        <v>1015</v>
      </c>
      <c r="F44" t="s">
        <v>1016</v>
      </c>
      <c r="G44" t="s">
        <v>968</v>
      </c>
      <c r="H44">
        <v>49</v>
      </c>
    </row>
    <row r="45" spans="1:9" x14ac:dyDescent="0.2">
      <c r="A45">
        <f>COUNTA(Books!$H45:$AAC45)</f>
        <v>1</v>
      </c>
      <c r="B45">
        <f t="shared" si="1"/>
        <v>148</v>
      </c>
      <c r="C45">
        <f>IF(A45&lt;1, "", B45+COUNTIF($B$5:$B44,B45))</f>
        <v>176</v>
      </c>
      <c r="E45" t="s">
        <v>1103</v>
      </c>
      <c r="F45" t="s">
        <v>787</v>
      </c>
      <c r="G45" t="s">
        <v>1104</v>
      </c>
      <c r="H45">
        <v>50</v>
      </c>
    </row>
    <row r="46" spans="1:9" x14ac:dyDescent="0.2">
      <c r="A46">
        <f>COUNTA(Books!$H46:$AAC46)</f>
        <v>1</v>
      </c>
      <c r="B46">
        <f t="shared" si="1"/>
        <v>148</v>
      </c>
      <c r="C46">
        <f>IF(A46&lt;1, "", B46+COUNTIF($B$5:$B45,B46))</f>
        <v>177</v>
      </c>
      <c r="E46" t="s">
        <v>1075</v>
      </c>
      <c r="F46" t="s">
        <v>1076</v>
      </c>
      <c r="G46" t="s">
        <v>1077</v>
      </c>
      <c r="H46">
        <v>50</v>
      </c>
    </row>
    <row r="47" spans="1:9" x14ac:dyDescent="0.2">
      <c r="A47">
        <f>COUNTA(Books!$H47:$AAC47)</f>
        <v>2</v>
      </c>
      <c r="B47">
        <f t="shared" si="1"/>
        <v>76</v>
      </c>
      <c r="C47">
        <f>IF(A47&lt;1, "", B47+COUNTIF($B$5:$B46,B47))</f>
        <v>84</v>
      </c>
      <c r="E47" t="s">
        <v>495</v>
      </c>
      <c r="F47" t="s">
        <v>496</v>
      </c>
      <c r="G47" t="s">
        <v>497</v>
      </c>
      <c r="H47">
        <v>17</v>
      </c>
      <c r="I47">
        <v>68</v>
      </c>
    </row>
    <row r="48" spans="1:9" x14ac:dyDescent="0.2">
      <c r="A48">
        <f>COUNTA(Books!$H48:$AAC48)</f>
        <v>2</v>
      </c>
      <c r="B48">
        <f t="shared" si="1"/>
        <v>76</v>
      </c>
      <c r="C48">
        <f>IF(A48&lt;1, "", B48+COUNTIF($B$5:$B47,B48))</f>
        <v>85</v>
      </c>
      <c r="E48" t="s">
        <v>373</v>
      </c>
      <c r="F48" t="s">
        <v>374</v>
      </c>
      <c r="G48" t="s">
        <v>375</v>
      </c>
      <c r="H48">
        <v>13</v>
      </c>
      <c r="I48">
        <v>61</v>
      </c>
    </row>
    <row r="49" spans="1:16" x14ac:dyDescent="0.2">
      <c r="A49">
        <f>COUNTA(Books!$H49:$AAC49)</f>
        <v>4</v>
      </c>
      <c r="B49">
        <f t="shared" si="1"/>
        <v>38</v>
      </c>
      <c r="C49">
        <f>IF(A49&lt;1, "", B49+COUNTIF($B$5:$B48,B49))</f>
        <v>40</v>
      </c>
      <c r="E49" s="5" t="s">
        <v>964</v>
      </c>
      <c r="F49" t="s">
        <v>965</v>
      </c>
      <c r="G49" t="s">
        <v>300</v>
      </c>
      <c r="H49">
        <v>49</v>
      </c>
      <c r="I49">
        <v>50</v>
      </c>
      <c r="J49">
        <v>64</v>
      </c>
      <c r="K49">
        <v>68</v>
      </c>
    </row>
    <row r="50" spans="1:16" x14ac:dyDescent="0.2">
      <c r="A50">
        <f>COUNTA(Books!$H50:$AAC50)</f>
        <v>9</v>
      </c>
      <c r="B50">
        <f t="shared" si="1"/>
        <v>18</v>
      </c>
      <c r="C50">
        <f>IF(A50&lt;1, "", B50+COUNTIF($B$5:$B49,B50))</f>
        <v>18</v>
      </c>
      <c r="E50" s="4" t="s">
        <v>214</v>
      </c>
      <c r="F50" t="s">
        <v>215</v>
      </c>
      <c r="G50" t="s">
        <v>211</v>
      </c>
      <c r="H50">
        <v>3</v>
      </c>
      <c r="I50">
        <v>6</v>
      </c>
      <c r="J50">
        <v>9</v>
      </c>
      <c r="K50">
        <v>10</v>
      </c>
      <c r="L50">
        <v>17</v>
      </c>
      <c r="M50">
        <v>24</v>
      </c>
      <c r="N50">
        <v>50</v>
      </c>
      <c r="O50">
        <v>52</v>
      </c>
      <c r="P50">
        <v>66</v>
      </c>
    </row>
    <row r="51" spans="1:16" x14ac:dyDescent="0.2">
      <c r="A51">
        <f>COUNTA(Books!$H51:$AAC51)</f>
        <v>1</v>
      </c>
      <c r="B51">
        <f t="shared" si="1"/>
        <v>148</v>
      </c>
      <c r="C51">
        <f>IF(A51&lt;1, "", B51+COUNTIF($B$5:$B50,B51))</f>
        <v>178</v>
      </c>
      <c r="E51" s="5" t="s">
        <v>1054</v>
      </c>
      <c r="F51" t="s">
        <v>1055</v>
      </c>
      <c r="G51" t="s">
        <v>1056</v>
      </c>
      <c r="H51">
        <v>49</v>
      </c>
    </row>
    <row r="52" spans="1:16" x14ac:dyDescent="0.2">
      <c r="A52">
        <f>COUNTA(Books!$H52:$AAC52)</f>
        <v>2</v>
      </c>
      <c r="B52">
        <f t="shared" si="1"/>
        <v>76</v>
      </c>
      <c r="C52">
        <f>IF(A52&lt;1, "", B52+COUNTIF($B$5:$B51,B52))</f>
        <v>86</v>
      </c>
      <c r="E52" s="5" t="s">
        <v>1000</v>
      </c>
      <c r="F52" t="s">
        <v>1001</v>
      </c>
      <c r="G52" t="s">
        <v>1002</v>
      </c>
      <c r="H52">
        <v>49</v>
      </c>
      <c r="I52">
        <v>68</v>
      </c>
    </row>
    <row r="53" spans="1:16" x14ac:dyDescent="0.2">
      <c r="A53">
        <f>COUNTA(Books!$H53:$AAC53)</f>
        <v>1</v>
      </c>
      <c r="B53">
        <f t="shared" si="1"/>
        <v>148</v>
      </c>
      <c r="C53">
        <f>IF(A53&lt;1, "", B53+COUNTIF($B$5:$B52,B53))</f>
        <v>179</v>
      </c>
      <c r="E53" t="s">
        <v>415</v>
      </c>
      <c r="F53" t="s">
        <v>416</v>
      </c>
      <c r="G53" t="s">
        <v>187</v>
      </c>
      <c r="H53">
        <v>18</v>
      </c>
    </row>
    <row r="54" spans="1:16" x14ac:dyDescent="0.2">
      <c r="A54">
        <f>COUNTA(Books!$H54:$AAC54)</f>
        <v>2</v>
      </c>
      <c r="B54">
        <f t="shared" si="1"/>
        <v>76</v>
      </c>
      <c r="C54">
        <f>IF(A54&lt;1, "", B54+COUNTIF($B$5:$B53,B54))</f>
        <v>87</v>
      </c>
      <c r="E54" t="s">
        <v>544</v>
      </c>
      <c r="F54" t="s">
        <v>545</v>
      </c>
      <c r="G54" t="s">
        <v>546</v>
      </c>
      <c r="H54">
        <v>17</v>
      </c>
      <c r="I54">
        <v>48</v>
      </c>
    </row>
    <row r="55" spans="1:16" x14ac:dyDescent="0.2">
      <c r="A55">
        <f>COUNTA(Books!$H55:$AAC55)</f>
        <v>1</v>
      </c>
      <c r="B55">
        <f t="shared" si="1"/>
        <v>148</v>
      </c>
      <c r="C55">
        <f>IF(A55&lt;1, "", B55+COUNTIF($B$5:$B54,B55))</f>
        <v>180</v>
      </c>
      <c r="E55" t="s">
        <v>409</v>
      </c>
      <c r="F55" t="s">
        <v>401</v>
      </c>
      <c r="G55" t="s">
        <v>402</v>
      </c>
      <c r="H55">
        <v>16</v>
      </c>
    </row>
    <row r="56" spans="1:16" x14ac:dyDescent="0.2">
      <c r="A56">
        <f>COUNTA(Books!$H56:$AAC56)</f>
        <v>2</v>
      </c>
      <c r="B56">
        <f t="shared" si="1"/>
        <v>76</v>
      </c>
      <c r="C56">
        <f>IF(A56&lt;1, "", B56+COUNTIF($B$5:$B55,B56))</f>
        <v>88</v>
      </c>
      <c r="E56" s="4" t="s">
        <v>376</v>
      </c>
      <c r="F56" t="s">
        <v>377</v>
      </c>
      <c r="G56" t="s">
        <v>378</v>
      </c>
      <c r="H56">
        <v>13</v>
      </c>
      <c r="I56">
        <v>17</v>
      </c>
    </row>
    <row r="57" spans="1:16" x14ac:dyDescent="0.2">
      <c r="A57">
        <f>COUNTA(Books!$H57:$AAC57)</f>
        <v>1</v>
      </c>
      <c r="B57">
        <f t="shared" si="1"/>
        <v>148</v>
      </c>
      <c r="C57">
        <f>IF(A57&lt;1, "", B57+COUNTIF($B$5:$B56,B57))</f>
        <v>181</v>
      </c>
      <c r="E57" t="s">
        <v>201</v>
      </c>
      <c r="F57" t="s">
        <v>202</v>
      </c>
      <c r="G57" t="s">
        <v>203</v>
      </c>
      <c r="H57">
        <v>3</v>
      </c>
    </row>
    <row r="58" spans="1:16" x14ac:dyDescent="0.2">
      <c r="A58">
        <f>COUNTA(Books!$H58:$AAC58)</f>
        <v>1</v>
      </c>
      <c r="B58">
        <f t="shared" si="1"/>
        <v>148</v>
      </c>
      <c r="C58">
        <f>IF(A58&lt;1, "", B58+COUNTIF($B$5:$B57,B58))</f>
        <v>182</v>
      </c>
      <c r="E58" t="s">
        <v>1161</v>
      </c>
      <c r="F58" t="s">
        <v>1162</v>
      </c>
      <c r="G58" t="s">
        <v>1163</v>
      </c>
      <c r="H58">
        <v>50</v>
      </c>
    </row>
    <row r="59" spans="1:16" x14ac:dyDescent="0.2">
      <c r="A59">
        <f>COUNTA(Books!$H59:$AAC59)</f>
        <v>1</v>
      </c>
      <c r="B59">
        <f t="shared" si="1"/>
        <v>148</v>
      </c>
      <c r="C59">
        <f>IF(A59&lt;1, "", B59+COUNTIF($B$5:$B58,B59))</f>
        <v>183</v>
      </c>
      <c r="E59" t="s">
        <v>111</v>
      </c>
      <c r="F59" t="s">
        <v>98</v>
      </c>
      <c r="G59" t="s">
        <v>167</v>
      </c>
      <c r="H59">
        <v>2</v>
      </c>
    </row>
    <row r="60" spans="1:16" x14ac:dyDescent="0.2">
      <c r="A60">
        <f>COUNTA(Books!$H60:$AAC60)</f>
        <v>1</v>
      </c>
      <c r="B60">
        <f t="shared" si="1"/>
        <v>148</v>
      </c>
      <c r="C60">
        <f>IF(A60&lt;1, "", B60+COUNTIF($B$5:$B59,B60))</f>
        <v>184</v>
      </c>
      <c r="E60" s="4" t="s">
        <v>1237</v>
      </c>
      <c r="F60" t="s">
        <v>1244</v>
      </c>
      <c r="G60" t="s">
        <v>1258</v>
      </c>
      <c r="H60">
        <v>61</v>
      </c>
    </row>
    <row r="61" spans="1:16" x14ac:dyDescent="0.2">
      <c r="A61">
        <f>COUNTA(Books!$H61:$AAC61)</f>
        <v>1</v>
      </c>
      <c r="B61">
        <f t="shared" si="1"/>
        <v>148</v>
      </c>
      <c r="C61">
        <f>IF(A61&lt;1, "", B61+COUNTIF($B$5:$B60,B61))</f>
        <v>185</v>
      </c>
      <c r="E61" t="s">
        <v>647</v>
      </c>
      <c r="F61" t="s">
        <v>648</v>
      </c>
      <c r="G61" t="s">
        <v>587</v>
      </c>
      <c r="H61">
        <v>26</v>
      </c>
    </row>
    <row r="62" spans="1:16" x14ac:dyDescent="0.2">
      <c r="A62">
        <f>COUNTA(Books!$H62:$AAC62)</f>
        <v>1</v>
      </c>
      <c r="B62">
        <f t="shared" si="1"/>
        <v>148</v>
      </c>
      <c r="C62">
        <f>IF(A62&lt;1, "", B62+COUNTIF($B$5:$B61,B62))</f>
        <v>186</v>
      </c>
      <c r="E62" t="s">
        <v>232</v>
      </c>
      <c r="F62" t="s">
        <v>133</v>
      </c>
      <c r="G62" t="s">
        <v>231</v>
      </c>
      <c r="H62">
        <v>3</v>
      </c>
    </row>
    <row r="63" spans="1:16" x14ac:dyDescent="0.2">
      <c r="A63">
        <f>COUNTA(Books!$H63:$AAC63)</f>
        <v>3</v>
      </c>
      <c r="B63">
        <f t="shared" si="1"/>
        <v>49</v>
      </c>
      <c r="C63">
        <f>IF(A63&lt;1, "", B63+COUNTIF($B$5:$B62,B63))</f>
        <v>50</v>
      </c>
      <c r="E63" t="s">
        <v>451</v>
      </c>
      <c r="F63" t="s">
        <v>452</v>
      </c>
      <c r="G63" t="s">
        <v>119</v>
      </c>
      <c r="H63">
        <v>17</v>
      </c>
      <c r="I63">
        <v>49</v>
      </c>
      <c r="J63">
        <v>50</v>
      </c>
    </row>
    <row r="64" spans="1:16" x14ac:dyDescent="0.2">
      <c r="A64">
        <f>COUNTA(Books!$H64:$AAC64)</f>
        <v>2</v>
      </c>
      <c r="B64">
        <f t="shared" si="1"/>
        <v>76</v>
      </c>
      <c r="C64">
        <f>IF(A64&lt;1, "", B64+COUNTIF($B$5:$B63,B64))</f>
        <v>89</v>
      </c>
      <c r="E64" t="s">
        <v>916</v>
      </c>
      <c r="F64" t="s">
        <v>601</v>
      </c>
      <c r="G64" t="s">
        <v>918</v>
      </c>
      <c r="H64">
        <v>46</v>
      </c>
      <c r="I64">
        <v>67</v>
      </c>
    </row>
    <row r="65" spans="1:10" x14ac:dyDescent="0.2">
      <c r="A65">
        <f>COUNTA(Books!$H65:$AAC65)</f>
        <v>1</v>
      </c>
      <c r="B65">
        <f t="shared" si="1"/>
        <v>148</v>
      </c>
      <c r="C65">
        <f>IF(A65&lt;1, "", B65+COUNTIF($B$5:$B64,B65))</f>
        <v>187</v>
      </c>
      <c r="E65" t="s">
        <v>786</v>
      </c>
      <c r="F65" t="s">
        <v>787</v>
      </c>
      <c r="G65" t="s">
        <v>651</v>
      </c>
      <c r="H65">
        <v>34</v>
      </c>
    </row>
    <row r="66" spans="1:10" x14ac:dyDescent="0.2">
      <c r="A66">
        <f>COUNTA(Books!$H66:$AAC66)</f>
        <v>1</v>
      </c>
      <c r="B66">
        <f t="shared" si="1"/>
        <v>148</v>
      </c>
      <c r="C66">
        <f>IF(A66&lt;1, "", B66+COUNTIF($B$5:$B65,B66))</f>
        <v>188</v>
      </c>
      <c r="E66" t="s">
        <v>1265</v>
      </c>
      <c r="F66" t="s">
        <v>450</v>
      </c>
      <c r="G66" t="s">
        <v>1276</v>
      </c>
      <c r="H66">
        <v>64</v>
      </c>
    </row>
    <row r="67" spans="1:10" x14ac:dyDescent="0.2">
      <c r="A67">
        <f>COUNTA(Books!$H67:$AAC67)</f>
        <v>1</v>
      </c>
      <c r="B67">
        <f t="shared" si="1"/>
        <v>148</v>
      </c>
      <c r="C67">
        <f>IF(A67&lt;1, "", B67+COUNTIF($B$5:$B66,B67))</f>
        <v>189</v>
      </c>
      <c r="E67" t="s">
        <v>532</v>
      </c>
      <c r="F67" t="s">
        <v>533</v>
      </c>
      <c r="G67" t="s">
        <v>534</v>
      </c>
      <c r="H67">
        <v>17</v>
      </c>
    </row>
    <row r="68" spans="1:10" x14ac:dyDescent="0.2">
      <c r="A68">
        <f>COUNTA(Books!$H68:$AAC68)</f>
        <v>1</v>
      </c>
      <c r="B68">
        <f t="shared" si="1"/>
        <v>148</v>
      </c>
      <c r="C68">
        <f>IF(A68&lt;1, "", B68+COUNTIF($B$5:$B67,B68))</f>
        <v>190</v>
      </c>
      <c r="E68" t="s">
        <v>517</v>
      </c>
      <c r="F68" t="s">
        <v>518</v>
      </c>
      <c r="G68" t="s">
        <v>519</v>
      </c>
      <c r="H68">
        <v>17</v>
      </c>
    </row>
    <row r="69" spans="1:10" x14ac:dyDescent="0.2">
      <c r="A69">
        <f>COUNTA(Books!$H69:$AAC69)</f>
        <v>1</v>
      </c>
      <c r="B69">
        <f t="shared" si="1"/>
        <v>148</v>
      </c>
      <c r="C69">
        <f>IF(A69&lt;1, "", B69+COUNTIF($B$5:$B68,B69))</f>
        <v>191</v>
      </c>
      <c r="E69" t="s">
        <v>1178</v>
      </c>
      <c r="F69" t="s">
        <v>1179</v>
      </c>
      <c r="G69" t="s">
        <v>1044</v>
      </c>
      <c r="H69">
        <v>50</v>
      </c>
    </row>
    <row r="70" spans="1:10" x14ac:dyDescent="0.2">
      <c r="A70">
        <f>COUNTA(Books!$H70:$AAC70)</f>
        <v>1</v>
      </c>
      <c r="B70">
        <f t="shared" ref="B70:B133" si="2">RANK(A70, $A$5:$A$997)</f>
        <v>148</v>
      </c>
      <c r="C70">
        <f>IF(A70&lt;1, "", B70+COUNTIF($B$5:$B69,B70))</f>
        <v>192</v>
      </c>
      <c r="E70" t="s">
        <v>720</v>
      </c>
      <c r="F70" t="s">
        <v>721</v>
      </c>
      <c r="G70" t="s">
        <v>714</v>
      </c>
      <c r="H70">
        <v>29</v>
      </c>
    </row>
    <row r="71" spans="1:10" x14ac:dyDescent="0.2">
      <c r="A71">
        <f>COUNTA(Books!$H71:$AAC71)</f>
        <v>1</v>
      </c>
      <c r="B71">
        <f t="shared" si="2"/>
        <v>148</v>
      </c>
      <c r="C71">
        <f>IF(A71&lt;1, "", B71+COUNTIF($B$5:$B70,B71))</f>
        <v>193</v>
      </c>
      <c r="E71" s="4" t="s">
        <v>1312</v>
      </c>
      <c r="F71" t="s">
        <v>1313</v>
      </c>
      <c r="G71" t="s">
        <v>1314</v>
      </c>
      <c r="H71">
        <v>69</v>
      </c>
    </row>
    <row r="72" spans="1:10" x14ac:dyDescent="0.2">
      <c r="A72">
        <f>COUNTA(Books!$H72:$AAC72)</f>
        <v>2</v>
      </c>
      <c r="B72">
        <f t="shared" si="2"/>
        <v>76</v>
      </c>
      <c r="C72">
        <f>IF(A72&lt;1, "", B72+COUNTIF($B$5:$B71,B72))</f>
        <v>90</v>
      </c>
      <c r="E72" t="s">
        <v>603</v>
      </c>
      <c r="F72" t="s">
        <v>400</v>
      </c>
      <c r="G72" t="s">
        <v>113</v>
      </c>
      <c r="H72">
        <v>17</v>
      </c>
      <c r="I72">
        <v>50</v>
      </c>
    </row>
    <row r="73" spans="1:10" x14ac:dyDescent="0.2">
      <c r="A73">
        <f>COUNTA(Books!$H73:$AAC73)</f>
        <v>1</v>
      </c>
      <c r="B73">
        <f t="shared" si="2"/>
        <v>148</v>
      </c>
      <c r="C73">
        <f>IF(A73&lt;1, "", B73+COUNTIF($B$5:$B72,B73))</f>
        <v>194</v>
      </c>
      <c r="E73" t="s">
        <v>1127</v>
      </c>
      <c r="F73" t="s">
        <v>1128</v>
      </c>
      <c r="G73" t="s">
        <v>1129</v>
      </c>
      <c r="H73">
        <v>50</v>
      </c>
    </row>
    <row r="74" spans="1:10" x14ac:dyDescent="0.2">
      <c r="A74">
        <f>COUNTA(Books!$H74:$AAC74)</f>
        <v>1</v>
      </c>
      <c r="B74">
        <f t="shared" si="2"/>
        <v>148</v>
      </c>
      <c r="C74">
        <f>IF(A74&lt;1, "", B74+COUNTIF($B$5:$B73,B74))</f>
        <v>195</v>
      </c>
      <c r="E74" t="s">
        <v>817</v>
      </c>
      <c r="F74" t="s">
        <v>818</v>
      </c>
      <c r="G74" t="s">
        <v>819</v>
      </c>
      <c r="H74">
        <v>37</v>
      </c>
    </row>
    <row r="75" spans="1:10" x14ac:dyDescent="0.2">
      <c r="A75">
        <f>COUNTA(Books!$H75:$AAC75)</f>
        <v>1</v>
      </c>
      <c r="B75">
        <f t="shared" si="2"/>
        <v>148</v>
      </c>
      <c r="C75">
        <f>IF(A75&lt;1, "", B75+COUNTIF($B$5:$B74,B75))</f>
        <v>196</v>
      </c>
      <c r="E75" t="s">
        <v>1239</v>
      </c>
      <c r="F75" t="s">
        <v>1242</v>
      </c>
      <c r="G75" t="s">
        <v>1208</v>
      </c>
      <c r="H75">
        <v>61</v>
      </c>
    </row>
    <row r="76" spans="1:10" x14ac:dyDescent="0.2">
      <c r="A76">
        <f>COUNTA(Books!$H76:$AAC76)</f>
        <v>1</v>
      </c>
      <c r="B76">
        <f t="shared" si="2"/>
        <v>148</v>
      </c>
      <c r="C76">
        <f>IF(A76&lt;1, "", B76+COUNTIF($B$5:$B75,B76))</f>
        <v>197</v>
      </c>
      <c r="E76" t="s">
        <v>722</v>
      </c>
      <c r="F76" t="s">
        <v>723</v>
      </c>
      <c r="G76" t="s">
        <v>724</v>
      </c>
      <c r="H76">
        <v>29</v>
      </c>
    </row>
    <row r="77" spans="1:10" x14ac:dyDescent="0.2">
      <c r="A77">
        <f>COUNTA(Books!$H77:$AAC77)</f>
        <v>1</v>
      </c>
      <c r="B77">
        <f t="shared" si="2"/>
        <v>148</v>
      </c>
      <c r="C77">
        <f>IF(A77&lt;1, "", B77+COUNTIF($B$5:$B76,B77))</f>
        <v>198</v>
      </c>
      <c r="E77" t="s">
        <v>104</v>
      </c>
      <c r="F77" t="s">
        <v>105</v>
      </c>
      <c r="G77" t="s">
        <v>110</v>
      </c>
      <c r="H77">
        <v>2</v>
      </c>
    </row>
    <row r="78" spans="1:10" x14ac:dyDescent="0.2">
      <c r="A78">
        <f>COUNTA(Books!$H78:$AAC78)</f>
        <v>1</v>
      </c>
      <c r="B78">
        <f t="shared" si="2"/>
        <v>148</v>
      </c>
      <c r="C78">
        <f>IF(A78&lt;1, "", B78+COUNTIF($B$5:$B77,B78))</f>
        <v>199</v>
      </c>
      <c r="E78" t="s">
        <v>1230</v>
      </c>
      <c r="F78" t="s">
        <v>1250</v>
      </c>
      <c r="G78" t="s">
        <v>1251</v>
      </c>
      <c r="H78">
        <v>61</v>
      </c>
    </row>
    <row r="79" spans="1:10" x14ac:dyDescent="0.2">
      <c r="A79">
        <f>COUNTA(Books!$H79:$AAC79)</f>
        <v>3</v>
      </c>
      <c r="B79">
        <f t="shared" si="2"/>
        <v>49</v>
      </c>
      <c r="C79">
        <f>IF(A79&lt;1, "", B79+COUNTIF($B$5:$B78,B79))</f>
        <v>51</v>
      </c>
      <c r="E79" t="s">
        <v>394</v>
      </c>
      <c r="F79" t="s">
        <v>395</v>
      </c>
      <c r="G79" t="s">
        <v>396</v>
      </c>
      <c r="H79">
        <v>16</v>
      </c>
      <c r="I79">
        <v>18</v>
      </c>
      <c r="J79">
        <v>57</v>
      </c>
    </row>
    <row r="80" spans="1:10" x14ac:dyDescent="0.2">
      <c r="A80">
        <f>COUNTA(Books!$H80:$AAC80)</f>
        <v>1</v>
      </c>
      <c r="B80">
        <f t="shared" si="2"/>
        <v>148</v>
      </c>
      <c r="C80">
        <f>IF(A80&lt;1, "", B80+COUNTIF($B$5:$B79,B80))</f>
        <v>200</v>
      </c>
      <c r="E80" t="s">
        <v>784</v>
      </c>
      <c r="F80" t="s">
        <v>785</v>
      </c>
      <c r="G80" t="s">
        <v>651</v>
      </c>
      <c r="H80">
        <v>34</v>
      </c>
    </row>
    <row r="81" spans="1:43" x14ac:dyDescent="0.2">
      <c r="A81">
        <f>COUNTA(Books!$H81:$AAC81)</f>
        <v>1</v>
      </c>
      <c r="B81">
        <f t="shared" si="2"/>
        <v>148</v>
      </c>
      <c r="C81">
        <f>IF(A81&lt;1, "", B81+COUNTIF($B$5:$B80,B81))</f>
        <v>201</v>
      </c>
      <c r="E81" s="5" t="s">
        <v>1009</v>
      </c>
      <c r="F81" t="s">
        <v>1010</v>
      </c>
      <c r="G81" t="s">
        <v>1011</v>
      </c>
      <c r="H81">
        <v>49</v>
      </c>
    </row>
    <row r="82" spans="1:43" x14ac:dyDescent="0.2">
      <c r="A82">
        <f>COUNTA(Books!$H82:$AAC82)</f>
        <v>1</v>
      </c>
      <c r="B82">
        <f t="shared" si="2"/>
        <v>148</v>
      </c>
      <c r="C82">
        <f>IF(A82&lt;1, "", B82+COUNTIF($B$5:$B81,B82))</f>
        <v>202</v>
      </c>
      <c r="E82" t="s">
        <v>780</v>
      </c>
      <c r="F82" t="s">
        <v>781</v>
      </c>
      <c r="G82" t="s">
        <v>651</v>
      </c>
      <c r="H82">
        <v>34</v>
      </c>
    </row>
    <row r="83" spans="1:43" x14ac:dyDescent="0.2">
      <c r="A83">
        <f>COUNTA(Books!$H83:$AAC83)</f>
        <v>3</v>
      </c>
      <c r="B83">
        <f t="shared" si="2"/>
        <v>49</v>
      </c>
      <c r="C83">
        <f>IF(A83&lt;1, "", B83+COUNTIF($B$5:$B82,B83))</f>
        <v>52</v>
      </c>
      <c r="E83" s="4" t="s">
        <v>553</v>
      </c>
      <c r="F83" t="s">
        <v>554</v>
      </c>
      <c r="G83" t="s">
        <v>555</v>
      </c>
      <c r="H83">
        <v>17</v>
      </c>
      <c r="I83">
        <v>41</v>
      </c>
      <c r="J83">
        <v>69</v>
      </c>
    </row>
    <row r="84" spans="1:43" x14ac:dyDescent="0.2">
      <c r="A84">
        <f>COUNTA(Books!$H84:$AAC84)</f>
        <v>1</v>
      </c>
      <c r="B84">
        <f t="shared" si="2"/>
        <v>148</v>
      </c>
      <c r="C84">
        <f>IF(A84&lt;1, "", B84+COUNTIF($B$5:$B83,B84))</f>
        <v>203</v>
      </c>
      <c r="E84" t="s">
        <v>430</v>
      </c>
      <c r="F84" t="s">
        <v>431</v>
      </c>
      <c r="G84" t="s">
        <v>432</v>
      </c>
      <c r="H84">
        <v>16</v>
      </c>
    </row>
    <row r="85" spans="1:43" x14ac:dyDescent="0.2">
      <c r="A85">
        <f>COUNTA(Books!$H85:$AAC85)</f>
        <v>2</v>
      </c>
      <c r="B85">
        <f t="shared" si="2"/>
        <v>76</v>
      </c>
      <c r="C85">
        <f>IF(A85&lt;1, "", B85+COUNTIF($B$5:$B84,B85))</f>
        <v>91</v>
      </c>
      <c r="E85" t="s">
        <v>328</v>
      </c>
      <c r="F85" t="s">
        <v>330</v>
      </c>
      <c r="G85" t="s">
        <v>329</v>
      </c>
      <c r="H85">
        <v>9</v>
      </c>
      <c r="I85">
        <v>29</v>
      </c>
    </row>
    <row r="86" spans="1:43" x14ac:dyDescent="0.2">
      <c r="A86">
        <f>COUNTA(Books!$H86:$AAC86)</f>
        <v>1</v>
      </c>
      <c r="B86">
        <f t="shared" si="2"/>
        <v>148</v>
      </c>
      <c r="C86">
        <f>IF(A86&lt;1, "", B86+COUNTIF($B$5:$B85,B86))</f>
        <v>204</v>
      </c>
      <c r="E86" t="s">
        <v>139</v>
      </c>
      <c r="F86" t="s">
        <v>140</v>
      </c>
      <c r="G86" t="s">
        <v>143</v>
      </c>
      <c r="H86">
        <v>2</v>
      </c>
    </row>
    <row r="87" spans="1:43" x14ac:dyDescent="0.2">
      <c r="A87">
        <f>COUNTA(Books!$H87:$AAC87)</f>
        <v>1</v>
      </c>
      <c r="B87">
        <f t="shared" si="2"/>
        <v>148</v>
      </c>
      <c r="C87">
        <f>IF(A87&lt;1, "", B87+COUNTIF($B$5:$B86,B87))</f>
        <v>205</v>
      </c>
      <c r="E87" t="s">
        <v>694</v>
      </c>
      <c r="F87" t="s">
        <v>695</v>
      </c>
      <c r="G87" t="s">
        <v>696</v>
      </c>
      <c r="H87">
        <v>29</v>
      </c>
    </row>
    <row r="88" spans="1:43" x14ac:dyDescent="0.2">
      <c r="A88">
        <f>COUNTA(Books!$H88:$AAC88)</f>
        <v>2</v>
      </c>
      <c r="B88">
        <f t="shared" si="2"/>
        <v>76</v>
      </c>
      <c r="C88">
        <f>IF(A88&lt;1, "", B88+COUNTIF($B$5:$B87,B88))</f>
        <v>92</v>
      </c>
      <c r="E88" t="s">
        <v>655</v>
      </c>
      <c r="F88" t="s">
        <v>656</v>
      </c>
      <c r="G88" t="s">
        <v>657</v>
      </c>
      <c r="H88">
        <v>26</v>
      </c>
      <c r="I88">
        <v>61</v>
      </c>
    </row>
    <row r="89" spans="1:43" x14ac:dyDescent="0.2">
      <c r="A89">
        <f>COUNTA(Books!$H89:$AAC89)</f>
        <v>9</v>
      </c>
      <c r="B89">
        <f t="shared" si="2"/>
        <v>18</v>
      </c>
      <c r="C89">
        <f>IF(A89&lt;1, "", B89+COUNTIF($B$5:$B88,B89))</f>
        <v>19</v>
      </c>
      <c r="E89" t="s">
        <v>261</v>
      </c>
      <c r="F89" t="s">
        <v>14</v>
      </c>
      <c r="G89" t="s">
        <v>307</v>
      </c>
      <c r="H89">
        <v>7</v>
      </c>
      <c r="I89">
        <v>12</v>
      </c>
      <c r="J89">
        <v>14</v>
      </c>
      <c r="K89">
        <v>16</v>
      </c>
      <c r="L89">
        <v>36</v>
      </c>
      <c r="M89">
        <v>37</v>
      </c>
      <c r="N89">
        <v>51</v>
      </c>
      <c r="O89">
        <v>57</v>
      </c>
      <c r="P89">
        <v>61</v>
      </c>
    </row>
    <row r="90" spans="1:43" x14ac:dyDescent="0.2">
      <c r="A90">
        <f>COUNTA(Books!$H90:$AAC90)</f>
        <v>36</v>
      </c>
      <c r="B90">
        <f t="shared" si="2"/>
        <v>1</v>
      </c>
      <c r="C90">
        <f>IF(A90&lt;1, "", B90+COUNTIF($B$5:$B89,B90))</f>
        <v>1</v>
      </c>
      <c r="E90" t="s">
        <v>2</v>
      </c>
      <c r="F90" t="s">
        <v>14</v>
      </c>
      <c r="G90" t="s">
        <v>236</v>
      </c>
      <c r="H90">
        <v>1</v>
      </c>
      <c r="I90">
        <v>2</v>
      </c>
      <c r="J90">
        <v>3</v>
      </c>
      <c r="K90">
        <v>4</v>
      </c>
      <c r="L90">
        <v>5</v>
      </c>
      <c r="M90">
        <v>6</v>
      </c>
      <c r="N90">
        <v>7</v>
      </c>
      <c r="O90">
        <v>10</v>
      </c>
      <c r="P90">
        <v>12</v>
      </c>
      <c r="Q90">
        <v>14</v>
      </c>
      <c r="R90">
        <v>15</v>
      </c>
      <c r="S90">
        <v>16</v>
      </c>
      <c r="T90">
        <v>17</v>
      </c>
      <c r="U90">
        <v>20</v>
      </c>
      <c r="V90">
        <v>21</v>
      </c>
      <c r="W90">
        <v>23</v>
      </c>
      <c r="X90">
        <v>25</v>
      </c>
      <c r="Y90">
        <v>26</v>
      </c>
      <c r="Z90">
        <v>27</v>
      </c>
      <c r="AA90">
        <v>30</v>
      </c>
      <c r="AB90">
        <v>32</v>
      </c>
      <c r="AC90">
        <v>36</v>
      </c>
      <c r="AD90">
        <v>43</v>
      </c>
      <c r="AE90">
        <v>44</v>
      </c>
      <c r="AF90">
        <v>49</v>
      </c>
      <c r="AG90">
        <v>51</v>
      </c>
      <c r="AH90">
        <v>52</v>
      </c>
      <c r="AI90">
        <v>53</v>
      </c>
      <c r="AJ90">
        <v>54</v>
      </c>
      <c r="AK90">
        <v>56</v>
      </c>
      <c r="AL90">
        <v>59</v>
      </c>
      <c r="AM90">
        <v>61</v>
      </c>
      <c r="AN90">
        <v>63</v>
      </c>
      <c r="AO90">
        <v>65</v>
      </c>
      <c r="AP90">
        <v>66</v>
      </c>
      <c r="AQ90">
        <v>69</v>
      </c>
    </row>
    <row r="91" spans="1:43" x14ac:dyDescent="0.2">
      <c r="A91">
        <f>COUNTA(Books!$H91:$AAC91)</f>
        <v>13</v>
      </c>
      <c r="B91">
        <f t="shared" si="2"/>
        <v>11</v>
      </c>
      <c r="C91">
        <f>IF(A91&lt;1, "", B91+COUNTIF($B$5:$B90,B91))</f>
        <v>11</v>
      </c>
      <c r="E91" t="s">
        <v>3</v>
      </c>
      <c r="F91" t="s">
        <v>14</v>
      </c>
      <c r="G91" t="s">
        <v>115</v>
      </c>
      <c r="H91">
        <v>1</v>
      </c>
      <c r="I91">
        <v>12</v>
      </c>
      <c r="J91">
        <v>14</v>
      </c>
      <c r="K91">
        <v>15</v>
      </c>
      <c r="L91">
        <v>16</v>
      </c>
      <c r="M91">
        <v>17</v>
      </c>
      <c r="N91">
        <v>23</v>
      </c>
      <c r="O91">
        <v>27</v>
      </c>
      <c r="P91">
        <v>36</v>
      </c>
      <c r="Q91">
        <v>43</v>
      </c>
      <c r="R91">
        <v>62</v>
      </c>
      <c r="S91">
        <v>65</v>
      </c>
      <c r="T91">
        <v>69</v>
      </c>
    </row>
    <row r="92" spans="1:43" x14ac:dyDescent="0.2">
      <c r="A92">
        <f>COUNTA(Books!$H92:$AAC92)</f>
        <v>1</v>
      </c>
      <c r="B92">
        <f t="shared" si="2"/>
        <v>148</v>
      </c>
      <c r="C92">
        <f>IF(A92&lt;1, "", B92+COUNTIF($B$5:$B91,B92))</f>
        <v>206</v>
      </c>
      <c r="E92" t="s">
        <v>1183</v>
      </c>
      <c r="F92" t="s">
        <v>1191</v>
      </c>
      <c r="G92" t="s">
        <v>911</v>
      </c>
      <c r="H92">
        <v>50</v>
      </c>
    </row>
    <row r="93" spans="1:43" x14ac:dyDescent="0.2">
      <c r="A93">
        <f>COUNTA(Books!$H93:$AAC93)</f>
        <v>1</v>
      </c>
      <c r="B93">
        <f t="shared" si="2"/>
        <v>148</v>
      </c>
      <c r="C93">
        <f>IF(A93&lt;1, "", B93+COUNTIF($B$5:$B92,B93))</f>
        <v>207</v>
      </c>
      <c r="E93" t="s">
        <v>436</v>
      </c>
      <c r="F93" t="s">
        <v>437</v>
      </c>
      <c r="G93" t="s">
        <v>438</v>
      </c>
      <c r="H93">
        <v>16</v>
      </c>
    </row>
    <row r="94" spans="1:43" x14ac:dyDescent="0.2">
      <c r="A94">
        <f>COUNTA(Books!$H94:$AAC94)</f>
        <v>31</v>
      </c>
      <c r="B94">
        <f t="shared" si="2"/>
        <v>3</v>
      </c>
      <c r="C94">
        <f>IF(A94&lt;1, "", B94+COUNTIF($B$5:$B93,B94))</f>
        <v>3</v>
      </c>
      <c r="E94" t="s">
        <v>13</v>
      </c>
      <c r="F94" t="s">
        <v>15</v>
      </c>
      <c r="G94" t="s">
        <v>176</v>
      </c>
      <c r="H94">
        <v>2</v>
      </c>
      <c r="I94">
        <v>3</v>
      </c>
      <c r="J94">
        <v>5</v>
      </c>
      <c r="K94">
        <v>6</v>
      </c>
      <c r="L94">
        <v>9</v>
      </c>
      <c r="M94">
        <v>10</v>
      </c>
      <c r="N94">
        <v>11</v>
      </c>
      <c r="O94">
        <v>15</v>
      </c>
      <c r="P94">
        <v>16</v>
      </c>
      <c r="Q94">
        <v>17</v>
      </c>
      <c r="R94">
        <v>21</v>
      </c>
      <c r="S94">
        <v>25</v>
      </c>
      <c r="T94">
        <v>26</v>
      </c>
      <c r="U94">
        <v>27</v>
      </c>
      <c r="V94">
        <v>32</v>
      </c>
      <c r="W94">
        <v>39</v>
      </c>
      <c r="X94">
        <v>42</v>
      </c>
      <c r="Y94">
        <v>45</v>
      </c>
      <c r="Z94">
        <v>46</v>
      </c>
      <c r="AA94">
        <v>48</v>
      </c>
      <c r="AB94">
        <v>50</v>
      </c>
      <c r="AC94">
        <v>52</v>
      </c>
      <c r="AD94">
        <v>56</v>
      </c>
      <c r="AE94">
        <v>58</v>
      </c>
      <c r="AF94">
        <v>59</v>
      </c>
      <c r="AG94">
        <v>62</v>
      </c>
      <c r="AH94">
        <v>64</v>
      </c>
      <c r="AI94">
        <v>65</v>
      </c>
      <c r="AJ94">
        <v>66</v>
      </c>
      <c r="AK94">
        <v>67</v>
      </c>
      <c r="AL94">
        <v>68</v>
      </c>
    </row>
    <row r="95" spans="1:43" x14ac:dyDescent="0.2">
      <c r="A95">
        <f>COUNTA(Books!$H95:$AAC95)</f>
        <v>1</v>
      </c>
      <c r="B95">
        <f t="shared" si="2"/>
        <v>148</v>
      </c>
      <c r="C95">
        <f>IF(A95&lt;1, "", B95+COUNTIF($B$5:$B94,B95))</f>
        <v>208</v>
      </c>
      <c r="E95" s="5" t="s">
        <v>1057</v>
      </c>
      <c r="F95" t="s">
        <v>1058</v>
      </c>
      <c r="G95" t="s">
        <v>1059</v>
      </c>
      <c r="H95">
        <v>49</v>
      </c>
    </row>
    <row r="96" spans="1:43" x14ac:dyDescent="0.2">
      <c r="A96">
        <f>COUNTA(Books!$H96:$AAC96)</f>
        <v>1</v>
      </c>
      <c r="B96">
        <f t="shared" si="2"/>
        <v>148</v>
      </c>
      <c r="C96">
        <f>IF(A96&lt;1, "", B96+COUNTIF($B$5:$B95,B96))</f>
        <v>209</v>
      </c>
      <c r="E96" t="s">
        <v>658</v>
      </c>
      <c r="F96" t="s">
        <v>659</v>
      </c>
      <c r="G96" t="s">
        <v>494</v>
      </c>
      <c r="H96">
        <v>26</v>
      </c>
    </row>
    <row r="97" spans="1:19" x14ac:dyDescent="0.2">
      <c r="A97">
        <f>COUNTA(Books!$H97:$AAC97)</f>
        <v>11</v>
      </c>
      <c r="B97">
        <f t="shared" si="2"/>
        <v>16</v>
      </c>
      <c r="C97">
        <f>IF(A97&lt;1, "", B97+COUNTIF($B$5:$B96,B97))</f>
        <v>17</v>
      </c>
      <c r="D97" s="11" t="s">
        <v>640</v>
      </c>
      <c r="E97" t="s">
        <v>209</v>
      </c>
      <c r="F97" t="s">
        <v>210</v>
      </c>
      <c r="G97" t="s">
        <v>211</v>
      </c>
      <c r="H97">
        <v>3</v>
      </c>
      <c r="I97">
        <v>5</v>
      </c>
      <c r="J97">
        <v>6</v>
      </c>
      <c r="K97">
        <v>10</v>
      </c>
      <c r="L97">
        <v>17</v>
      </c>
      <c r="M97">
        <v>24</v>
      </c>
      <c r="N97">
        <v>32</v>
      </c>
      <c r="O97">
        <v>52</v>
      </c>
      <c r="P97">
        <v>56</v>
      </c>
      <c r="Q97">
        <v>66</v>
      </c>
      <c r="R97">
        <v>67</v>
      </c>
    </row>
    <row r="98" spans="1:19" x14ac:dyDescent="0.2">
      <c r="A98">
        <f>COUNTA(Books!$H98:$AAC98)</f>
        <v>6</v>
      </c>
      <c r="B98">
        <f t="shared" si="2"/>
        <v>27</v>
      </c>
      <c r="C98">
        <f>IF(A98&lt;1, "", B98+COUNTIF($B$5:$B97,B98))</f>
        <v>27</v>
      </c>
      <c r="E98" s="4" t="s">
        <v>333</v>
      </c>
      <c r="F98" t="s">
        <v>334</v>
      </c>
      <c r="G98" t="s">
        <v>335</v>
      </c>
      <c r="H98">
        <v>9</v>
      </c>
      <c r="I98">
        <v>17</v>
      </c>
      <c r="J98">
        <v>25</v>
      </c>
      <c r="K98">
        <v>58</v>
      </c>
      <c r="L98">
        <v>66</v>
      </c>
      <c r="M98">
        <v>68</v>
      </c>
    </row>
    <row r="99" spans="1:19" x14ac:dyDescent="0.2">
      <c r="A99">
        <f>COUNTA(Books!$H99:$AAC99)</f>
        <v>1</v>
      </c>
      <c r="B99">
        <f t="shared" si="2"/>
        <v>148</v>
      </c>
      <c r="C99">
        <f>IF(A99&lt;1, "", B99+COUNTIF($B$5:$B98,B99))</f>
        <v>210</v>
      </c>
      <c r="E99" t="s">
        <v>473</v>
      </c>
      <c r="F99" t="s">
        <v>474</v>
      </c>
      <c r="G99" t="s">
        <v>90</v>
      </c>
      <c r="H99">
        <v>17</v>
      </c>
    </row>
    <row r="100" spans="1:19" x14ac:dyDescent="0.2">
      <c r="A100">
        <f>COUNTA(Books!$H100:$AAC100)</f>
        <v>1</v>
      </c>
      <c r="B100">
        <f t="shared" si="2"/>
        <v>148</v>
      </c>
      <c r="C100">
        <f>IF(A100&lt;1, "", B100+COUNTIF($B$5:$B99,B100))</f>
        <v>211</v>
      </c>
      <c r="E100" t="s">
        <v>1166</v>
      </c>
      <c r="F100" t="s">
        <v>1167</v>
      </c>
      <c r="G100" t="s">
        <v>1168</v>
      </c>
      <c r="H100">
        <v>50</v>
      </c>
    </row>
    <row r="101" spans="1:19" x14ac:dyDescent="0.2">
      <c r="A101">
        <f>COUNTA(Books!$H101:$AAC101)</f>
        <v>2</v>
      </c>
      <c r="B101">
        <f t="shared" si="2"/>
        <v>76</v>
      </c>
      <c r="C101">
        <f>IF(A101&lt;1, "", B101+COUNTIF($B$5:$B100,B101))</f>
        <v>93</v>
      </c>
      <c r="E101" s="4" t="s">
        <v>216</v>
      </c>
      <c r="F101" t="s">
        <v>217</v>
      </c>
      <c r="G101" t="s">
        <v>218</v>
      </c>
      <c r="H101">
        <v>3</v>
      </c>
      <c r="I101">
        <v>17</v>
      </c>
    </row>
    <row r="102" spans="1:19" x14ac:dyDescent="0.2">
      <c r="A102">
        <f>COUNTA(Books!$H102:$AAC102)</f>
        <v>1</v>
      </c>
      <c r="B102">
        <f t="shared" si="2"/>
        <v>148</v>
      </c>
      <c r="C102">
        <f>IF(A102&lt;1, "", B102+COUNTIF($B$5:$B101,B102))</f>
        <v>212</v>
      </c>
      <c r="E102" t="s">
        <v>279</v>
      </c>
      <c r="F102" t="s">
        <v>280</v>
      </c>
      <c r="G102" t="s">
        <v>182</v>
      </c>
      <c r="H102">
        <v>8</v>
      </c>
    </row>
    <row r="103" spans="1:19" x14ac:dyDescent="0.2">
      <c r="A103">
        <f>COUNTA(Books!$H103:$AAC103)</f>
        <v>6</v>
      </c>
      <c r="B103">
        <f t="shared" si="2"/>
        <v>27</v>
      </c>
      <c r="C103">
        <f>IF(A103&lt;1, "", B103+COUNTIF($B$5:$B102,B103))</f>
        <v>28</v>
      </c>
      <c r="E103" t="s">
        <v>253</v>
      </c>
      <c r="F103" t="s">
        <v>24</v>
      </c>
      <c r="G103" t="s">
        <v>285</v>
      </c>
      <c r="H103">
        <v>5</v>
      </c>
      <c r="I103">
        <v>15</v>
      </c>
      <c r="J103">
        <v>16</v>
      </c>
      <c r="K103">
        <v>27</v>
      </c>
      <c r="L103">
        <v>37</v>
      </c>
      <c r="M103">
        <v>55</v>
      </c>
    </row>
    <row r="104" spans="1:19" x14ac:dyDescent="0.2">
      <c r="A104">
        <f>COUNTA(Books!$H104:$AAC104)</f>
        <v>1</v>
      </c>
      <c r="B104">
        <f t="shared" si="2"/>
        <v>148</v>
      </c>
      <c r="C104">
        <f>IF(A104&lt;1, "", B104+COUNTIF($B$5:$B103,B104))</f>
        <v>213</v>
      </c>
      <c r="E104" t="s">
        <v>1105</v>
      </c>
      <c r="F104" t="s">
        <v>1106</v>
      </c>
      <c r="G104" t="s">
        <v>1107</v>
      </c>
      <c r="H104">
        <v>50</v>
      </c>
    </row>
    <row r="105" spans="1:19" x14ac:dyDescent="0.2">
      <c r="A105">
        <f>COUNTA(Books!$H105:$AAC105)</f>
        <v>2</v>
      </c>
      <c r="B105">
        <f t="shared" si="2"/>
        <v>76</v>
      </c>
      <c r="C105">
        <f>IF(A105&lt;1, "", B105+COUNTIF($B$5:$B104,B105))</f>
        <v>94</v>
      </c>
      <c r="E105" t="s">
        <v>820</v>
      </c>
      <c r="F105" t="s">
        <v>821</v>
      </c>
      <c r="G105" t="s">
        <v>683</v>
      </c>
      <c r="H105">
        <v>37</v>
      </c>
      <c r="I105">
        <v>44</v>
      </c>
    </row>
    <row r="106" spans="1:19" x14ac:dyDescent="0.2">
      <c r="A106">
        <f>COUNTA(Books!$H106:$AAC106)</f>
        <v>1</v>
      </c>
      <c r="B106">
        <f t="shared" si="2"/>
        <v>148</v>
      </c>
      <c r="C106">
        <f>IF(A106&lt;1, "", B106+COUNTIF($B$5:$B105,B106))</f>
        <v>214</v>
      </c>
      <c r="E106" t="s">
        <v>909</v>
      </c>
      <c r="F106" t="s">
        <v>910</v>
      </c>
      <c r="G106" t="s">
        <v>911</v>
      </c>
      <c r="H106">
        <v>45</v>
      </c>
    </row>
    <row r="107" spans="1:19" x14ac:dyDescent="0.2">
      <c r="A107">
        <f>COUNTA(Books!$H107:$AAC107)</f>
        <v>2</v>
      </c>
      <c r="B107">
        <f t="shared" si="2"/>
        <v>76</v>
      </c>
      <c r="C107">
        <f>IF(A107&lt;1, "", B107+COUNTIF($B$5:$B106,B107))</f>
        <v>95</v>
      </c>
      <c r="E107" t="s">
        <v>605</v>
      </c>
      <c r="F107" t="s">
        <v>606</v>
      </c>
      <c r="G107" t="s">
        <v>607</v>
      </c>
      <c r="H107">
        <v>17</v>
      </c>
      <c r="I107">
        <v>68</v>
      </c>
    </row>
    <row r="108" spans="1:19" x14ac:dyDescent="0.2">
      <c r="A108">
        <f>COUNTA(Books!$H108:$AAC108)</f>
        <v>1</v>
      </c>
      <c r="B108">
        <f t="shared" si="2"/>
        <v>148</v>
      </c>
      <c r="C108">
        <f>IF(A108&lt;1, "", B108+COUNTIF($B$5:$B107,B108))</f>
        <v>215</v>
      </c>
      <c r="E108" s="4" t="s">
        <v>1266</v>
      </c>
      <c r="F108" t="s">
        <v>963</v>
      </c>
      <c r="G108" t="s">
        <v>1277</v>
      </c>
      <c r="H108">
        <v>64</v>
      </c>
    </row>
    <row r="109" spans="1:19" x14ac:dyDescent="0.2">
      <c r="A109">
        <f>COUNTA(Books!$H109:$AAC109)</f>
        <v>1</v>
      </c>
      <c r="B109">
        <f t="shared" si="2"/>
        <v>148</v>
      </c>
      <c r="C109">
        <f>IF(A109&lt;1, "", B109+COUNTIF($B$5:$B108,B109))</f>
        <v>216</v>
      </c>
      <c r="E109" t="s">
        <v>163</v>
      </c>
      <c r="F109" t="s">
        <v>164</v>
      </c>
      <c r="G109" t="s">
        <v>171</v>
      </c>
      <c r="H109">
        <v>2</v>
      </c>
    </row>
    <row r="110" spans="1:19" x14ac:dyDescent="0.2">
      <c r="A110">
        <f>COUNTA(Books!$H110:$AAC110)</f>
        <v>7</v>
      </c>
      <c r="B110">
        <f t="shared" si="2"/>
        <v>24</v>
      </c>
      <c r="C110">
        <f>IF(A110&lt;1, "", B110+COUNTIF($B$5:$B109,B110))</f>
        <v>24</v>
      </c>
      <c r="E110" t="s">
        <v>342</v>
      </c>
      <c r="F110" t="s">
        <v>343</v>
      </c>
      <c r="G110" t="s">
        <v>344</v>
      </c>
      <c r="H110">
        <v>1</v>
      </c>
      <c r="I110">
        <v>9</v>
      </c>
      <c r="J110">
        <v>17</v>
      </c>
      <c r="K110">
        <v>38</v>
      </c>
      <c r="L110">
        <v>48</v>
      </c>
      <c r="M110">
        <v>66</v>
      </c>
      <c r="N110">
        <v>68</v>
      </c>
    </row>
    <row r="111" spans="1:19" x14ac:dyDescent="0.2">
      <c r="A111">
        <f>COUNTA(Books!$H111:$AAC111)</f>
        <v>3</v>
      </c>
      <c r="B111">
        <f t="shared" si="2"/>
        <v>49</v>
      </c>
      <c r="C111">
        <f>IF(A111&lt;1, "", B111+COUNTIF($B$5:$B110,B111))</f>
        <v>53</v>
      </c>
      <c r="E111" s="5" t="s">
        <v>974</v>
      </c>
      <c r="F111" t="s">
        <v>975</v>
      </c>
      <c r="G111" t="s">
        <v>976</v>
      </c>
      <c r="H111">
        <v>49</v>
      </c>
      <c r="I111">
        <v>50</v>
      </c>
      <c r="J111">
        <v>68</v>
      </c>
    </row>
    <row r="112" spans="1:19" x14ac:dyDescent="0.2">
      <c r="A112">
        <f>COUNTA(Books!$H112:$AAC112)</f>
        <v>12</v>
      </c>
      <c r="B112">
        <f t="shared" si="2"/>
        <v>13</v>
      </c>
      <c r="C112">
        <f>IF(A112&lt;1, "", B112+COUNTIF($B$5:$B111,B112))</f>
        <v>13</v>
      </c>
      <c r="E112" s="4" t="s">
        <v>34</v>
      </c>
      <c r="F112" t="s">
        <v>35</v>
      </c>
      <c r="G112" t="s">
        <v>87</v>
      </c>
      <c r="H112">
        <v>2</v>
      </c>
      <c r="I112">
        <v>3</v>
      </c>
      <c r="J112">
        <v>5</v>
      </c>
      <c r="K112">
        <v>7</v>
      </c>
      <c r="L112">
        <v>9</v>
      </c>
      <c r="M112">
        <v>17</v>
      </c>
      <c r="N112">
        <v>25</v>
      </c>
      <c r="O112">
        <v>29</v>
      </c>
      <c r="P112">
        <v>32</v>
      </c>
      <c r="Q112">
        <v>43</v>
      </c>
      <c r="R112">
        <v>56</v>
      </c>
      <c r="S112">
        <v>66</v>
      </c>
    </row>
    <row r="113" spans="1:10" x14ac:dyDescent="0.2">
      <c r="A113">
        <f>COUNTA(Books!$H113:$AAC113)</f>
        <v>1</v>
      </c>
      <c r="B113">
        <f t="shared" si="2"/>
        <v>148</v>
      </c>
      <c r="C113">
        <f>IF(A113&lt;1, "", B113+COUNTIF($B$5:$B112,B113))</f>
        <v>217</v>
      </c>
      <c r="E113" t="s">
        <v>826</v>
      </c>
      <c r="F113" t="s">
        <v>827</v>
      </c>
      <c r="G113" t="s">
        <v>828</v>
      </c>
      <c r="H113">
        <v>38</v>
      </c>
    </row>
    <row r="114" spans="1:10" x14ac:dyDescent="0.2">
      <c r="A114">
        <f>COUNTA(Books!$H114:$AAC114)</f>
        <v>1</v>
      </c>
      <c r="B114">
        <f t="shared" si="2"/>
        <v>148</v>
      </c>
      <c r="C114">
        <f>IF(A114&lt;1, "", B114+COUNTIF($B$5:$B113,B114))</f>
        <v>218</v>
      </c>
      <c r="E114" s="5" t="s">
        <v>1335</v>
      </c>
      <c r="F114" t="s">
        <v>1336</v>
      </c>
      <c r="G114" t="s">
        <v>1372</v>
      </c>
      <c r="H114">
        <v>69</v>
      </c>
    </row>
    <row r="115" spans="1:10" x14ac:dyDescent="0.2">
      <c r="A115">
        <f>COUNTA(Books!$H115:$AAC115)</f>
        <v>1</v>
      </c>
      <c r="B115">
        <f t="shared" si="2"/>
        <v>148</v>
      </c>
      <c r="C115">
        <f>IF(A115&lt;1, "", B115+COUNTIF($B$5:$B114,B115))</f>
        <v>219</v>
      </c>
      <c r="E115" t="s">
        <v>1118</v>
      </c>
      <c r="F115" t="s">
        <v>499</v>
      </c>
      <c r="G115" t="s">
        <v>1119</v>
      </c>
      <c r="H115">
        <v>50</v>
      </c>
    </row>
    <row r="116" spans="1:10" x14ac:dyDescent="0.2">
      <c r="A116">
        <f>COUNTA(Books!$H116:$AAC116)</f>
        <v>2</v>
      </c>
      <c r="B116">
        <f t="shared" si="2"/>
        <v>76</v>
      </c>
      <c r="C116">
        <f>IF(A116&lt;1, "", B116+COUNTIF($B$5:$B115,B116))</f>
        <v>96</v>
      </c>
      <c r="E116" t="s">
        <v>503</v>
      </c>
      <c r="F116" t="s">
        <v>504</v>
      </c>
      <c r="G116" t="s">
        <v>505</v>
      </c>
      <c r="H116">
        <v>17</v>
      </c>
      <c r="I116">
        <v>48</v>
      </c>
    </row>
    <row r="117" spans="1:10" x14ac:dyDescent="0.2">
      <c r="A117">
        <f>COUNTA(Books!$H117:$AAC117)</f>
        <v>1</v>
      </c>
      <c r="B117">
        <f t="shared" si="2"/>
        <v>148</v>
      </c>
      <c r="C117">
        <f>IF(A117&lt;1, "", B117+COUNTIF($B$5:$B116,B117))</f>
        <v>220</v>
      </c>
      <c r="E117" t="s">
        <v>673</v>
      </c>
      <c r="F117" t="s">
        <v>674</v>
      </c>
      <c r="G117" t="s">
        <v>84</v>
      </c>
      <c r="H117">
        <v>26</v>
      </c>
    </row>
    <row r="118" spans="1:10" x14ac:dyDescent="0.2">
      <c r="A118">
        <f>COUNTA(Books!$H118:$AAC118)</f>
        <v>1</v>
      </c>
      <c r="B118">
        <f t="shared" si="2"/>
        <v>148</v>
      </c>
      <c r="C118">
        <f>IF(A118&lt;1, "", B118+COUNTIF($B$5:$B117,B118))</f>
        <v>221</v>
      </c>
      <c r="E118" t="s">
        <v>886</v>
      </c>
      <c r="F118" t="s">
        <v>887</v>
      </c>
      <c r="G118" t="s">
        <v>888</v>
      </c>
      <c r="H118">
        <v>45</v>
      </c>
    </row>
    <row r="119" spans="1:10" x14ac:dyDescent="0.2">
      <c r="A119">
        <f>COUNTA(Books!$H119:$AAC119)</f>
        <v>2</v>
      </c>
      <c r="B119">
        <f t="shared" si="2"/>
        <v>76</v>
      </c>
      <c r="C119">
        <f>IF(A119&lt;1, "", B119+COUNTIF($B$5:$B118,B119))</f>
        <v>97</v>
      </c>
      <c r="E119" t="s">
        <v>56</v>
      </c>
      <c r="F119" t="s">
        <v>57</v>
      </c>
      <c r="G119" t="s">
        <v>84</v>
      </c>
      <c r="H119">
        <v>2</v>
      </c>
      <c r="I119">
        <v>13</v>
      </c>
    </row>
    <row r="120" spans="1:10" x14ac:dyDescent="0.2">
      <c r="A120">
        <f>COUNTA(Books!$H120:$AAC120)</f>
        <v>1</v>
      </c>
      <c r="B120">
        <f t="shared" si="2"/>
        <v>148</v>
      </c>
      <c r="C120">
        <f>IF(A120&lt;1, "", B120+COUNTIF($B$5:$B119,B120))</f>
        <v>222</v>
      </c>
      <c r="E120" s="4" t="s">
        <v>32</v>
      </c>
      <c r="F120" t="s">
        <v>33</v>
      </c>
      <c r="G120" t="s">
        <v>80</v>
      </c>
      <c r="H120">
        <v>2</v>
      </c>
    </row>
    <row r="121" spans="1:10" x14ac:dyDescent="0.2">
      <c r="A121">
        <f>COUNTA(Books!$H121:$AAC121)</f>
        <v>1</v>
      </c>
      <c r="B121">
        <f t="shared" si="2"/>
        <v>148</v>
      </c>
      <c r="C121">
        <f>IF(A121&lt;1, "", B121+COUNTIF($B$5:$B120,B121))</f>
        <v>223</v>
      </c>
      <c r="E121" t="s">
        <v>292</v>
      </c>
      <c r="F121" t="s">
        <v>293</v>
      </c>
      <c r="G121" t="s">
        <v>294</v>
      </c>
      <c r="H121">
        <v>8</v>
      </c>
    </row>
    <row r="122" spans="1:10" x14ac:dyDescent="0.2">
      <c r="A122">
        <f>COUNTA(Books!$H122:$AAC122)</f>
        <v>1</v>
      </c>
      <c r="B122">
        <f t="shared" si="2"/>
        <v>148</v>
      </c>
      <c r="C122">
        <f>IF(A122&lt;1, "", B122+COUNTIF($B$5:$B121,B122))</f>
        <v>224</v>
      </c>
      <c r="E122" t="s">
        <v>907</v>
      </c>
      <c r="F122" t="s">
        <v>908</v>
      </c>
      <c r="G122" t="s">
        <v>454</v>
      </c>
      <c r="H122">
        <v>45</v>
      </c>
    </row>
    <row r="123" spans="1:10" x14ac:dyDescent="0.2">
      <c r="A123">
        <f>COUNTA(Books!$H123:$AAC123)</f>
        <v>1</v>
      </c>
      <c r="B123">
        <f t="shared" si="2"/>
        <v>148</v>
      </c>
      <c r="C123">
        <f>IF(A123&lt;1, "", B123+COUNTIF($B$5:$B122,B123))</f>
        <v>225</v>
      </c>
      <c r="E123" t="s">
        <v>1182</v>
      </c>
      <c r="F123" t="s">
        <v>1190</v>
      </c>
      <c r="G123" t="s">
        <v>454</v>
      </c>
      <c r="H123">
        <v>50</v>
      </c>
    </row>
    <row r="124" spans="1:10" x14ac:dyDescent="0.2">
      <c r="A124">
        <f>COUNTA(Books!$H124:$AAC124)</f>
        <v>1</v>
      </c>
      <c r="B124">
        <f t="shared" si="2"/>
        <v>148</v>
      </c>
      <c r="C124">
        <f>IF(A124&lt;1, "", B124+COUNTIF($B$5:$B123,B124))</f>
        <v>226</v>
      </c>
      <c r="E124" t="s">
        <v>1085</v>
      </c>
      <c r="F124" t="s">
        <v>1086</v>
      </c>
      <c r="G124" t="s">
        <v>1087</v>
      </c>
      <c r="H124">
        <v>50</v>
      </c>
    </row>
    <row r="125" spans="1:10" x14ac:dyDescent="0.2">
      <c r="A125">
        <f>COUNTA(Books!$H125:$AAC125)</f>
        <v>1</v>
      </c>
      <c r="B125">
        <f t="shared" si="2"/>
        <v>148</v>
      </c>
      <c r="C125">
        <f>IF(A125&lt;1, "", B125+COUNTIF($B$5:$B124,B125))</f>
        <v>227</v>
      </c>
      <c r="E125" t="s">
        <v>1155</v>
      </c>
      <c r="F125" t="s">
        <v>1156</v>
      </c>
      <c r="G125" t="s">
        <v>1157</v>
      </c>
      <c r="H125">
        <v>50</v>
      </c>
    </row>
    <row r="126" spans="1:10" x14ac:dyDescent="0.2">
      <c r="A126">
        <f>COUNTA(Books!$H126:$AAC126)</f>
        <v>1</v>
      </c>
      <c r="B126">
        <f t="shared" si="2"/>
        <v>148</v>
      </c>
      <c r="C126">
        <f>IF(A126&lt;1, "", B126+COUNTIF($B$5:$B125,B126))</f>
        <v>228</v>
      </c>
      <c r="E126" t="s">
        <v>849</v>
      </c>
      <c r="F126" t="s">
        <v>850</v>
      </c>
      <c r="G126" t="s">
        <v>338</v>
      </c>
      <c r="H126">
        <v>40</v>
      </c>
    </row>
    <row r="127" spans="1:10" x14ac:dyDescent="0.2">
      <c r="A127">
        <f>COUNTA(Books!$H127:$AAC127)</f>
        <v>2</v>
      </c>
      <c r="B127">
        <f t="shared" si="2"/>
        <v>76</v>
      </c>
      <c r="C127">
        <f>IF(A127&lt;1, "", B127+COUNTIF($B$5:$B126,B127))</f>
        <v>98</v>
      </c>
      <c r="E127" t="s">
        <v>78</v>
      </c>
      <c r="F127" t="s">
        <v>91</v>
      </c>
      <c r="G127" t="s">
        <v>90</v>
      </c>
      <c r="H127">
        <v>2</v>
      </c>
      <c r="I127">
        <v>34</v>
      </c>
    </row>
    <row r="128" spans="1:10" x14ac:dyDescent="0.2">
      <c r="A128">
        <f>COUNTA(Books!$H128:$AAC128)</f>
        <v>3</v>
      </c>
      <c r="B128">
        <f t="shared" si="2"/>
        <v>49</v>
      </c>
      <c r="C128">
        <f>IF(A128&lt;1, "", B128+COUNTIF($B$5:$B127,B128))</f>
        <v>54</v>
      </c>
      <c r="E128" t="s">
        <v>535</v>
      </c>
      <c r="F128" t="s">
        <v>536</v>
      </c>
      <c r="G128" t="s">
        <v>537</v>
      </c>
      <c r="H128">
        <v>17</v>
      </c>
      <c r="I128">
        <v>50</v>
      </c>
      <c r="J128">
        <v>58</v>
      </c>
    </row>
    <row r="129" spans="1:30" x14ac:dyDescent="0.2">
      <c r="A129">
        <f>COUNTA(Books!$H129:$AAC129)</f>
        <v>1</v>
      </c>
      <c r="B129">
        <f t="shared" si="2"/>
        <v>148</v>
      </c>
      <c r="C129">
        <f>IF(A129&lt;1, "", B129+COUNTIF($B$5:$B128,B129))</f>
        <v>229</v>
      </c>
      <c r="E129" t="s">
        <v>1232</v>
      </c>
      <c r="F129" t="s">
        <v>1248</v>
      </c>
      <c r="G129" t="s">
        <v>1253</v>
      </c>
      <c r="H129">
        <v>61</v>
      </c>
    </row>
    <row r="130" spans="1:30" x14ac:dyDescent="0.2">
      <c r="A130">
        <f>COUNTA(Books!$H130:$AAC130)</f>
        <v>1</v>
      </c>
      <c r="B130">
        <f t="shared" si="2"/>
        <v>148</v>
      </c>
      <c r="C130">
        <f>IF(A130&lt;1, "", B130+COUNTIF($B$5:$B129,B130))</f>
        <v>230</v>
      </c>
      <c r="E130" t="s">
        <v>813</v>
      </c>
      <c r="F130" t="s">
        <v>644</v>
      </c>
      <c r="G130" t="s">
        <v>683</v>
      </c>
      <c r="H130">
        <v>37</v>
      </c>
    </row>
    <row r="131" spans="1:30" x14ac:dyDescent="0.2">
      <c r="A131">
        <f>COUNTA(Books!$H131:$AAC131)</f>
        <v>1</v>
      </c>
      <c r="B131">
        <f t="shared" si="2"/>
        <v>148</v>
      </c>
      <c r="C131">
        <f>IF(A131&lt;1, "", B131+COUNTIF($B$5:$B130,B131))</f>
        <v>231</v>
      </c>
      <c r="E131" t="s">
        <v>1223</v>
      </c>
      <c r="F131" t="s">
        <v>1224</v>
      </c>
      <c r="G131" t="s">
        <v>1225</v>
      </c>
      <c r="H131">
        <v>60</v>
      </c>
    </row>
    <row r="132" spans="1:30" x14ac:dyDescent="0.2">
      <c r="A132">
        <f>COUNTA(Books!$H132:$AAC132)</f>
        <v>1</v>
      </c>
      <c r="B132">
        <f t="shared" si="2"/>
        <v>148</v>
      </c>
      <c r="C132">
        <f>IF(A132&lt;1, "", B132+COUNTIF($B$5:$B131,B132))</f>
        <v>232</v>
      </c>
      <c r="E132" t="s">
        <v>520</v>
      </c>
      <c r="F132" t="s">
        <v>521</v>
      </c>
      <c r="G132" t="s">
        <v>522</v>
      </c>
      <c r="H132">
        <v>17</v>
      </c>
    </row>
    <row r="133" spans="1:30" x14ac:dyDescent="0.2">
      <c r="A133">
        <f>COUNTA(Books!$H133:$AAC133)</f>
        <v>1</v>
      </c>
      <c r="B133">
        <f t="shared" si="2"/>
        <v>148</v>
      </c>
      <c r="C133">
        <f>IF(A133&lt;1, "", B133+COUNTIF($B$5:$B132,B133))</f>
        <v>233</v>
      </c>
      <c r="E133" s="5" t="s">
        <v>1345</v>
      </c>
      <c r="F133" t="s">
        <v>1346</v>
      </c>
      <c r="G133" t="s">
        <v>1367</v>
      </c>
      <c r="H133">
        <v>69</v>
      </c>
    </row>
    <row r="134" spans="1:30" x14ac:dyDescent="0.2">
      <c r="A134">
        <f>COUNTA(Books!$H134:$AAC134)</f>
        <v>1</v>
      </c>
      <c r="B134">
        <f t="shared" ref="B134:B197" si="3">RANK(A134, $A$5:$A$997)</f>
        <v>148</v>
      </c>
      <c r="C134">
        <f>IF(A134&lt;1, "", B134+COUNTIF($B$5:$B133,B134))</f>
        <v>234</v>
      </c>
      <c r="E134" t="s">
        <v>1269</v>
      </c>
      <c r="F134" t="s">
        <v>1270</v>
      </c>
      <c r="G134" t="s">
        <v>1279</v>
      </c>
      <c r="H134">
        <v>64</v>
      </c>
    </row>
    <row r="135" spans="1:30" x14ac:dyDescent="0.2">
      <c r="A135">
        <f>COUNTA(Books!$H135:$AAC135)</f>
        <v>4</v>
      </c>
      <c r="B135">
        <f t="shared" si="3"/>
        <v>38</v>
      </c>
      <c r="C135">
        <f>IF(A135&lt;1, "", B135+COUNTIF($B$5:$B134,B135))</f>
        <v>41</v>
      </c>
      <c r="E135" s="4" t="s">
        <v>141</v>
      </c>
      <c r="F135" t="s">
        <v>142</v>
      </c>
      <c r="G135" t="s">
        <v>143</v>
      </c>
      <c r="H135">
        <v>2</v>
      </c>
      <c r="I135">
        <v>17</v>
      </c>
      <c r="J135">
        <v>46</v>
      </c>
      <c r="K135">
        <v>67</v>
      </c>
    </row>
    <row r="136" spans="1:30" x14ac:dyDescent="0.2">
      <c r="A136">
        <f>COUNTA(Books!$H136:$AAC136)</f>
        <v>1</v>
      </c>
      <c r="B136">
        <f t="shared" si="3"/>
        <v>148</v>
      </c>
      <c r="C136">
        <f>IF(A136&lt;1, "", B136+COUNTIF($B$5:$B135,B136))</f>
        <v>235</v>
      </c>
      <c r="E136" s="4" t="s">
        <v>1295</v>
      </c>
      <c r="F136" t="s">
        <v>1302</v>
      </c>
      <c r="G136" t="s">
        <v>1307</v>
      </c>
      <c r="H136">
        <v>68</v>
      </c>
    </row>
    <row r="137" spans="1:30" x14ac:dyDescent="0.2">
      <c r="A137">
        <f>COUNTA(Books!$H137:$AAC137)</f>
        <v>1</v>
      </c>
      <c r="B137">
        <f t="shared" si="3"/>
        <v>148</v>
      </c>
      <c r="C137">
        <f>IF(A137&lt;1, "", B137+COUNTIF($B$5:$B136,B137))</f>
        <v>236</v>
      </c>
      <c r="E137" t="s">
        <v>1094</v>
      </c>
      <c r="F137" t="s">
        <v>1095</v>
      </c>
      <c r="G137" t="s">
        <v>1096</v>
      </c>
      <c r="H137">
        <v>50</v>
      </c>
    </row>
    <row r="138" spans="1:30" x14ac:dyDescent="0.2">
      <c r="A138">
        <f>COUNTA(Books!$H138:$AAC138)</f>
        <v>2</v>
      </c>
      <c r="B138">
        <f t="shared" si="3"/>
        <v>76</v>
      </c>
      <c r="C138">
        <f>IF(A138&lt;1, "", B138+COUNTIF($B$5:$B137,B138))</f>
        <v>99</v>
      </c>
      <c r="E138" t="s">
        <v>406</v>
      </c>
      <c r="F138" t="s">
        <v>407</v>
      </c>
      <c r="G138" t="s">
        <v>408</v>
      </c>
      <c r="H138">
        <v>16</v>
      </c>
      <c r="I138">
        <v>41</v>
      </c>
    </row>
    <row r="139" spans="1:30" x14ac:dyDescent="0.2">
      <c r="A139">
        <f>COUNTA(Books!$H139:$AAC139)</f>
        <v>23</v>
      </c>
      <c r="B139">
        <f t="shared" si="3"/>
        <v>4</v>
      </c>
      <c r="C139">
        <f>IF(A139&lt;1, "", B139+COUNTIF($B$5:$B138,B139))</f>
        <v>4</v>
      </c>
      <c r="E139" t="s">
        <v>26</v>
      </c>
      <c r="F139" t="s">
        <v>27</v>
      </c>
      <c r="G139" t="s">
        <v>113</v>
      </c>
      <c r="H139">
        <v>2</v>
      </c>
      <c r="I139">
        <v>3</v>
      </c>
      <c r="J139">
        <v>4</v>
      </c>
      <c r="K139">
        <v>6</v>
      </c>
      <c r="L139">
        <v>7</v>
      </c>
      <c r="M139">
        <v>9</v>
      </c>
      <c r="N139">
        <v>10</v>
      </c>
      <c r="O139">
        <v>11</v>
      </c>
      <c r="P139">
        <v>12</v>
      </c>
      <c r="Q139">
        <v>16</v>
      </c>
      <c r="R139">
        <v>17</v>
      </c>
      <c r="S139">
        <v>20</v>
      </c>
      <c r="T139">
        <v>21</v>
      </c>
      <c r="U139">
        <v>23</v>
      </c>
      <c r="V139">
        <v>45</v>
      </c>
      <c r="W139">
        <v>50</v>
      </c>
      <c r="X139">
        <v>51</v>
      </c>
      <c r="Y139">
        <v>52</v>
      </c>
      <c r="Z139">
        <v>53</v>
      </c>
      <c r="AA139">
        <v>54</v>
      </c>
      <c r="AB139">
        <v>56</v>
      </c>
      <c r="AC139">
        <v>62</v>
      </c>
      <c r="AD139">
        <v>64</v>
      </c>
    </row>
    <row r="140" spans="1:30" x14ac:dyDescent="0.2">
      <c r="A140">
        <f>COUNTA(Books!$H140:$AAC140)</f>
        <v>3</v>
      </c>
      <c r="B140">
        <f t="shared" si="3"/>
        <v>49</v>
      </c>
      <c r="C140">
        <f>IF(A140&lt;1, "", B140+COUNTIF($B$5:$B139,B140))</f>
        <v>55</v>
      </c>
      <c r="E140" t="s">
        <v>379</v>
      </c>
      <c r="F140" t="s">
        <v>380</v>
      </c>
      <c r="G140" t="s">
        <v>381</v>
      </c>
      <c r="H140">
        <v>13</v>
      </c>
      <c r="I140">
        <v>16</v>
      </c>
      <c r="J140">
        <v>21</v>
      </c>
    </row>
    <row r="141" spans="1:30" x14ac:dyDescent="0.2">
      <c r="A141">
        <f>COUNTA(Books!$H141:$AAC141)</f>
        <v>1</v>
      </c>
      <c r="B141">
        <f t="shared" si="3"/>
        <v>148</v>
      </c>
      <c r="C141">
        <f>IF(A141&lt;1, "", B141+COUNTIF($B$5:$B140,B141))</f>
        <v>237</v>
      </c>
      <c r="E141" s="5" t="s">
        <v>1315</v>
      </c>
      <c r="F141" t="s">
        <v>1316</v>
      </c>
      <c r="G141" t="s">
        <v>1317</v>
      </c>
      <c r="H141">
        <v>69</v>
      </c>
    </row>
    <row r="142" spans="1:30" x14ac:dyDescent="0.2">
      <c r="A142">
        <f>COUNTA(Books!$H142:$AAC142)</f>
        <v>1</v>
      </c>
      <c r="B142">
        <f t="shared" si="3"/>
        <v>148</v>
      </c>
      <c r="C142">
        <f>IF(A142&lt;1, "", B142+COUNTIF($B$5:$B141,B142))</f>
        <v>238</v>
      </c>
      <c r="E142" s="5" t="s">
        <v>1031</v>
      </c>
      <c r="F142" t="s">
        <v>1032</v>
      </c>
      <c r="G142" t="s">
        <v>1033</v>
      </c>
      <c r="H142">
        <v>49</v>
      </c>
    </row>
    <row r="143" spans="1:30" x14ac:dyDescent="0.2">
      <c r="A143">
        <f>COUNTA(Books!$H143:$AAC143)</f>
        <v>3</v>
      </c>
      <c r="B143">
        <f t="shared" si="3"/>
        <v>49</v>
      </c>
      <c r="C143">
        <f>IF(A143&lt;1, "", B143+COUNTIF($B$5:$B142,B143))</f>
        <v>56</v>
      </c>
      <c r="E143" t="s">
        <v>556</v>
      </c>
      <c r="F143" t="s">
        <v>557</v>
      </c>
      <c r="G143" t="s">
        <v>558</v>
      </c>
      <c r="H143">
        <v>17</v>
      </c>
      <c r="I143">
        <v>46</v>
      </c>
      <c r="J143">
        <v>67</v>
      </c>
    </row>
    <row r="144" spans="1:30" x14ac:dyDescent="0.2">
      <c r="A144">
        <f>COUNTA(Books!$H144:$AAC144)</f>
        <v>1</v>
      </c>
      <c r="B144">
        <f t="shared" si="3"/>
        <v>148</v>
      </c>
      <c r="C144">
        <f>IF(A144&lt;1, "", B144+COUNTIF($B$5:$B143,B144))</f>
        <v>239</v>
      </c>
      <c r="E144" s="5" t="s">
        <v>980</v>
      </c>
      <c r="F144" t="s">
        <v>981</v>
      </c>
      <c r="G144" t="s">
        <v>982</v>
      </c>
      <c r="H144">
        <v>49</v>
      </c>
    </row>
    <row r="145" spans="1:20" x14ac:dyDescent="0.2">
      <c r="A145">
        <f>COUNTA(Books!$H145:$AAC145)</f>
        <v>1</v>
      </c>
      <c r="B145">
        <f t="shared" si="3"/>
        <v>148</v>
      </c>
      <c r="C145">
        <f>IF(A145&lt;1, "", B145+COUNTIF($B$5:$B144,B145))</f>
        <v>240</v>
      </c>
      <c r="E145" t="s">
        <v>276</v>
      </c>
      <c r="F145" t="s">
        <v>278</v>
      </c>
      <c r="G145" t="s">
        <v>277</v>
      </c>
      <c r="H145">
        <v>8</v>
      </c>
    </row>
    <row r="146" spans="1:20" x14ac:dyDescent="0.2">
      <c r="A146">
        <f>COUNTA(Books!$H146:$AAC146)</f>
        <v>1</v>
      </c>
      <c r="B146">
        <f t="shared" si="3"/>
        <v>148</v>
      </c>
      <c r="C146">
        <f>IF(A146&lt;1, "", B146+COUNTIF($B$5:$B145,B146))</f>
        <v>241</v>
      </c>
      <c r="E146" t="s">
        <v>896</v>
      </c>
      <c r="F146" t="s">
        <v>897</v>
      </c>
      <c r="G146" t="s">
        <v>898</v>
      </c>
      <c r="H146">
        <v>45</v>
      </c>
    </row>
    <row r="147" spans="1:20" x14ac:dyDescent="0.2">
      <c r="A147">
        <f>COUNTA(Books!$H147:$AAC147)</f>
        <v>1</v>
      </c>
      <c r="B147">
        <f t="shared" si="3"/>
        <v>148</v>
      </c>
      <c r="C147">
        <f>IF(A147&lt;1, "", B147+COUNTIF($B$5:$B146,B147))</f>
        <v>242</v>
      </c>
      <c r="E147" t="s">
        <v>48</v>
      </c>
      <c r="F147" t="s">
        <v>49</v>
      </c>
      <c r="G147" t="s">
        <v>82</v>
      </c>
      <c r="H147">
        <v>2</v>
      </c>
    </row>
    <row r="148" spans="1:20" x14ac:dyDescent="0.2">
      <c r="A148">
        <f>COUNTA(Books!$H148:$AAC148)</f>
        <v>1</v>
      </c>
      <c r="B148">
        <f t="shared" si="3"/>
        <v>148</v>
      </c>
      <c r="C148">
        <f>IF(A148&lt;1, "", B148+COUNTIF($B$5:$B147,B148))</f>
        <v>243</v>
      </c>
      <c r="E148" t="s">
        <v>44</v>
      </c>
      <c r="F148" t="s">
        <v>45</v>
      </c>
      <c r="G148" t="s">
        <v>44</v>
      </c>
      <c r="H148">
        <v>2</v>
      </c>
    </row>
    <row r="149" spans="1:20" x14ac:dyDescent="0.2">
      <c r="A149">
        <f>COUNTA(Books!$H149:$AAC149)</f>
        <v>1</v>
      </c>
      <c r="B149">
        <f t="shared" si="3"/>
        <v>148</v>
      </c>
      <c r="C149">
        <f>IF(A149&lt;1, "", B149+COUNTIF($B$5:$B148,B149))</f>
        <v>244</v>
      </c>
      <c r="E149" t="s">
        <v>1236</v>
      </c>
      <c r="F149" t="s">
        <v>1245</v>
      </c>
      <c r="G149" t="s">
        <v>1257</v>
      </c>
      <c r="H149">
        <v>61</v>
      </c>
    </row>
    <row r="150" spans="1:20" x14ac:dyDescent="0.2">
      <c r="A150">
        <f>COUNTA(Books!$H150:$AAC150)</f>
        <v>1</v>
      </c>
      <c r="B150">
        <f t="shared" si="3"/>
        <v>148</v>
      </c>
      <c r="C150">
        <f>IF(A150&lt;1, "", B150+COUNTIF($B$5:$B149,B150))</f>
        <v>245</v>
      </c>
      <c r="E150" t="s">
        <v>620</v>
      </c>
      <c r="F150" t="s">
        <v>621</v>
      </c>
      <c r="G150" t="s">
        <v>622</v>
      </c>
      <c r="H150">
        <v>21</v>
      </c>
    </row>
    <row r="151" spans="1:20" x14ac:dyDescent="0.2">
      <c r="A151">
        <f>COUNTA(Books!$H151:$AAC151)</f>
        <v>1</v>
      </c>
      <c r="B151">
        <f t="shared" si="3"/>
        <v>148</v>
      </c>
      <c r="C151">
        <f>IF(A151&lt;1, "", B151+COUNTIF($B$5:$B150,B151))</f>
        <v>246</v>
      </c>
      <c r="E151" t="s">
        <v>353</v>
      </c>
      <c r="F151" t="s">
        <v>354</v>
      </c>
      <c r="G151" t="s">
        <v>355</v>
      </c>
      <c r="H151">
        <v>9</v>
      </c>
    </row>
    <row r="152" spans="1:20" x14ac:dyDescent="0.2">
      <c r="A152">
        <f>COUNTA(Books!$H152:$AAC152)</f>
        <v>6</v>
      </c>
      <c r="B152">
        <f t="shared" si="3"/>
        <v>27</v>
      </c>
      <c r="C152">
        <f>IF(A152&lt;1, "", B152+COUNTIF($B$5:$B151,B152))</f>
        <v>29</v>
      </c>
      <c r="E152" t="s">
        <v>584</v>
      </c>
      <c r="F152" t="s">
        <v>16</v>
      </c>
      <c r="G152" t="s">
        <v>120</v>
      </c>
      <c r="H152">
        <v>1</v>
      </c>
      <c r="I152">
        <v>12</v>
      </c>
      <c r="J152">
        <v>17</v>
      </c>
      <c r="K152">
        <v>50</v>
      </c>
      <c r="L152">
        <v>51</v>
      </c>
      <c r="M152">
        <v>57</v>
      </c>
    </row>
    <row r="153" spans="1:20" x14ac:dyDescent="0.2">
      <c r="A153">
        <f>COUNTA(Books!$H153:$AAC153)</f>
        <v>13</v>
      </c>
      <c r="B153">
        <f t="shared" si="3"/>
        <v>11</v>
      </c>
      <c r="C153">
        <f>IF(A153&lt;1, "", B153+COUNTIF($B$5:$B152,B153))</f>
        <v>12</v>
      </c>
      <c r="D153" s="11" t="s">
        <v>640</v>
      </c>
      <c r="E153" t="s">
        <v>136</v>
      </c>
      <c r="F153" t="s">
        <v>137</v>
      </c>
      <c r="G153" t="s">
        <v>138</v>
      </c>
      <c r="H153">
        <v>2</v>
      </c>
      <c r="I153">
        <v>7</v>
      </c>
      <c r="J153">
        <v>17</v>
      </c>
      <c r="K153">
        <v>18</v>
      </c>
      <c r="L153">
        <v>25</v>
      </c>
      <c r="M153">
        <v>26</v>
      </c>
      <c r="N153">
        <v>38</v>
      </c>
      <c r="O153">
        <v>45</v>
      </c>
      <c r="P153">
        <v>46</v>
      </c>
      <c r="Q153">
        <v>56</v>
      </c>
      <c r="R153">
        <v>66</v>
      </c>
      <c r="S153">
        <v>67</v>
      </c>
      <c r="T153">
        <v>69</v>
      </c>
    </row>
    <row r="154" spans="1:20" x14ac:dyDescent="0.2">
      <c r="A154">
        <f>COUNTA(Books!$H154:$AAC154)</f>
        <v>2</v>
      </c>
      <c r="B154">
        <f t="shared" si="3"/>
        <v>76</v>
      </c>
      <c r="C154">
        <f>IF(A154&lt;1, "", B154+COUNTIF($B$5:$B153,B154))</f>
        <v>100</v>
      </c>
      <c r="E154" s="5" t="s">
        <v>954</v>
      </c>
      <c r="F154" t="s">
        <v>955</v>
      </c>
      <c r="G154" t="s">
        <v>338</v>
      </c>
      <c r="H154">
        <v>49</v>
      </c>
      <c r="I154">
        <v>50</v>
      </c>
    </row>
    <row r="155" spans="1:20" x14ac:dyDescent="0.2">
      <c r="A155">
        <f>COUNTA(Books!$H155:$AAC155)</f>
        <v>2</v>
      </c>
      <c r="B155">
        <f t="shared" si="3"/>
        <v>76</v>
      </c>
      <c r="C155">
        <f>IF(A155&lt;1, "", B155+COUNTIF($B$5:$B154,B155))</f>
        <v>101</v>
      </c>
      <c r="E155" t="s">
        <v>134</v>
      </c>
      <c r="F155" t="s">
        <v>135</v>
      </c>
      <c r="G155" t="s">
        <v>125</v>
      </c>
      <c r="H155">
        <v>2</v>
      </c>
      <c r="I155">
        <v>61</v>
      </c>
    </row>
    <row r="156" spans="1:20" x14ac:dyDescent="0.2">
      <c r="A156">
        <f>COUNTA(Books!$H156:$AAC156)</f>
        <v>1</v>
      </c>
      <c r="B156">
        <f t="shared" si="3"/>
        <v>148</v>
      </c>
      <c r="C156">
        <f>IF(A156&lt;1, "", B156+COUNTIF($B$5:$B155,B156))</f>
        <v>247</v>
      </c>
      <c r="E156" t="s">
        <v>1234</v>
      </c>
      <c r="F156" t="s">
        <v>1247</v>
      </c>
      <c r="G156" t="s">
        <v>1255</v>
      </c>
      <c r="H156">
        <v>61</v>
      </c>
    </row>
    <row r="157" spans="1:20" x14ac:dyDescent="0.2">
      <c r="A157">
        <f>COUNTA(Books!$H157:$AAC157)</f>
        <v>1</v>
      </c>
      <c r="B157">
        <f t="shared" si="3"/>
        <v>148</v>
      </c>
      <c r="C157">
        <f>IF(A157&lt;1, "", B157+COUNTIF($B$5:$B156,B157))</f>
        <v>248</v>
      </c>
      <c r="E157" s="5" t="s">
        <v>1350</v>
      </c>
      <c r="F157" t="s">
        <v>205</v>
      </c>
      <c r="G157" t="s">
        <v>879</v>
      </c>
      <c r="H157">
        <v>69</v>
      </c>
    </row>
    <row r="158" spans="1:20" x14ac:dyDescent="0.2">
      <c r="A158">
        <f>COUNTA(Books!$H158:$AAC158)</f>
        <v>2</v>
      </c>
      <c r="B158">
        <f t="shared" si="3"/>
        <v>76</v>
      </c>
      <c r="C158">
        <f>IF(A158&lt;1, "", B158+COUNTIF($B$5:$B157,B158))</f>
        <v>102</v>
      </c>
      <c r="E158" t="s">
        <v>562</v>
      </c>
      <c r="F158" t="s">
        <v>563</v>
      </c>
      <c r="G158" t="s">
        <v>320</v>
      </c>
      <c r="H158">
        <v>17</v>
      </c>
      <c r="I158">
        <v>47</v>
      </c>
    </row>
    <row r="159" spans="1:20" x14ac:dyDescent="0.2">
      <c r="A159">
        <f>COUNTA(Books!$H159:$AAC159)</f>
        <v>1</v>
      </c>
      <c r="B159">
        <f t="shared" si="3"/>
        <v>148</v>
      </c>
      <c r="C159">
        <f>IF(A159&lt;1, "", B159+COUNTIF($B$5:$B158,B159))</f>
        <v>249</v>
      </c>
      <c r="E159" s="4" t="s">
        <v>847</v>
      </c>
      <c r="F159" t="s">
        <v>848</v>
      </c>
      <c r="G159" t="s">
        <v>338</v>
      </c>
      <c r="H159">
        <v>40</v>
      </c>
    </row>
    <row r="160" spans="1:20" x14ac:dyDescent="0.2">
      <c r="A160">
        <f>COUNTA(Books!$H160:$AAC160)</f>
        <v>2</v>
      </c>
      <c r="B160">
        <f t="shared" si="3"/>
        <v>76</v>
      </c>
      <c r="C160">
        <f>IF(A160&lt;1, "", B160+COUNTIF($B$5:$B159,B160))</f>
        <v>103</v>
      </c>
      <c r="E160" t="s">
        <v>366</v>
      </c>
      <c r="F160" t="s">
        <v>367</v>
      </c>
      <c r="G160" t="s">
        <v>368</v>
      </c>
      <c r="H160">
        <v>12</v>
      </c>
      <c r="I160">
        <v>26</v>
      </c>
    </row>
    <row r="161" spans="1:11" x14ac:dyDescent="0.2">
      <c r="A161">
        <f>COUNTA(Books!$H161:$AAC161)</f>
        <v>2</v>
      </c>
      <c r="B161">
        <f t="shared" si="3"/>
        <v>76</v>
      </c>
      <c r="C161">
        <f>IF(A161&lt;1, "", B161+COUNTIF($B$5:$B160,B161))</f>
        <v>104</v>
      </c>
      <c r="E161" t="s">
        <v>649</v>
      </c>
      <c r="F161" t="s">
        <v>650</v>
      </c>
      <c r="G161" t="s">
        <v>651</v>
      </c>
      <c r="H161">
        <v>26</v>
      </c>
      <c r="I161">
        <v>61</v>
      </c>
    </row>
    <row r="162" spans="1:11" x14ac:dyDescent="0.2">
      <c r="A162">
        <f>COUNTA(Books!$H162:$AAC162)</f>
        <v>4</v>
      </c>
      <c r="B162">
        <f t="shared" si="3"/>
        <v>38</v>
      </c>
      <c r="C162">
        <f>IF(A162&lt;1, "", B162+COUNTIF($B$5:$B161,B162))</f>
        <v>42</v>
      </c>
      <c r="E162" s="4" t="s">
        <v>567</v>
      </c>
      <c r="F162" t="s">
        <v>568</v>
      </c>
      <c r="G162" t="s">
        <v>569</v>
      </c>
      <c r="H162">
        <v>17</v>
      </c>
      <c r="I162">
        <v>21</v>
      </c>
      <c r="J162">
        <v>47</v>
      </c>
      <c r="K162">
        <v>69</v>
      </c>
    </row>
    <row r="163" spans="1:11" x14ac:dyDescent="0.2">
      <c r="A163">
        <f>COUNTA(Books!$H163:$AAC163)</f>
        <v>2</v>
      </c>
      <c r="B163">
        <f t="shared" si="3"/>
        <v>76</v>
      </c>
      <c r="C163">
        <f>IF(A163&lt;1, "", B163+COUNTIF($B$5:$B162,B163))</f>
        <v>105</v>
      </c>
      <c r="E163" s="5" t="s">
        <v>946</v>
      </c>
      <c r="F163" t="s">
        <v>563</v>
      </c>
      <c r="G163" t="s">
        <v>924</v>
      </c>
      <c r="H163">
        <v>48</v>
      </c>
      <c r="I163">
        <v>58</v>
      </c>
    </row>
    <row r="164" spans="1:11" x14ac:dyDescent="0.2">
      <c r="A164">
        <f>COUNTA(Books!$H164:$AAC164)</f>
        <v>1</v>
      </c>
      <c r="B164">
        <f t="shared" si="3"/>
        <v>148</v>
      </c>
      <c r="C164">
        <f>IF(A164&lt;1, "", B164+COUNTIF($B$5:$B163,B164))</f>
        <v>250</v>
      </c>
      <c r="E164" s="5" t="s">
        <v>1357</v>
      </c>
      <c r="F164" s="5" t="s">
        <v>1358</v>
      </c>
      <c r="G164" t="s">
        <v>1362</v>
      </c>
      <c r="H164">
        <v>69</v>
      </c>
    </row>
    <row r="165" spans="1:11" x14ac:dyDescent="0.2">
      <c r="A165">
        <f>COUNTA(Books!$H165:$AAC165)</f>
        <v>1</v>
      </c>
      <c r="B165">
        <f t="shared" si="3"/>
        <v>148</v>
      </c>
      <c r="C165">
        <f>IF(A165&lt;1, "", B165+COUNTIF($B$5:$B164,B165))</f>
        <v>251</v>
      </c>
      <c r="E165" t="s">
        <v>1180</v>
      </c>
      <c r="F165" t="s">
        <v>1188</v>
      </c>
      <c r="G165" t="s">
        <v>1022</v>
      </c>
      <c r="H165">
        <v>50</v>
      </c>
    </row>
    <row r="166" spans="1:11" x14ac:dyDescent="0.2">
      <c r="A166">
        <f>COUNTA(Books!$H166:$AAC166)</f>
        <v>1</v>
      </c>
      <c r="B166">
        <f t="shared" si="3"/>
        <v>148</v>
      </c>
      <c r="C166">
        <f>IF(A166&lt;1, "", B166+COUNTIF($B$5:$B165,B166))</f>
        <v>252</v>
      </c>
      <c r="E166" t="s">
        <v>810</v>
      </c>
      <c r="F166" t="s">
        <v>230</v>
      </c>
      <c r="G166" t="s">
        <v>811</v>
      </c>
      <c r="H166">
        <v>37</v>
      </c>
    </row>
    <row r="167" spans="1:11" x14ac:dyDescent="0.2">
      <c r="A167">
        <f>COUNTA(Books!$H167:$AAC167)</f>
        <v>1</v>
      </c>
      <c r="B167">
        <f t="shared" si="3"/>
        <v>148</v>
      </c>
      <c r="C167">
        <f>IF(A167&lt;1, "", B167+COUNTIF($B$5:$B166,B167))</f>
        <v>253</v>
      </c>
      <c r="E167" t="s">
        <v>50</v>
      </c>
      <c r="F167" t="s">
        <v>51</v>
      </c>
      <c r="G167" t="s">
        <v>82</v>
      </c>
      <c r="H167">
        <v>2</v>
      </c>
    </row>
    <row r="168" spans="1:11" x14ac:dyDescent="0.2">
      <c r="A168">
        <f>COUNTA(Books!$H168:$AAC168)</f>
        <v>1</v>
      </c>
      <c r="B168">
        <f t="shared" si="3"/>
        <v>148</v>
      </c>
      <c r="C168">
        <f>IF(A168&lt;1, "", B168+COUNTIF($B$5:$B167,B168))</f>
        <v>254</v>
      </c>
      <c r="E168" s="4" t="s">
        <v>1296</v>
      </c>
      <c r="F168" t="s">
        <v>1301</v>
      </c>
      <c r="G168" t="s">
        <v>79</v>
      </c>
      <c r="H168">
        <v>68</v>
      </c>
    </row>
    <row r="169" spans="1:11" x14ac:dyDescent="0.2">
      <c r="A169">
        <f>COUNTA(Books!$H169:$AAC169)</f>
        <v>1</v>
      </c>
      <c r="B169">
        <f t="shared" si="3"/>
        <v>148</v>
      </c>
      <c r="C169">
        <f>IF(A169&lt;1, "", B169+COUNTIF($B$5:$B168,B169))</f>
        <v>255</v>
      </c>
      <c r="E169" s="4" t="s">
        <v>1297</v>
      </c>
      <c r="F169" t="s">
        <v>1300</v>
      </c>
      <c r="G169" t="s">
        <v>1309</v>
      </c>
      <c r="H169">
        <v>68</v>
      </c>
    </row>
    <row r="170" spans="1:11" x14ac:dyDescent="0.2">
      <c r="A170">
        <f>COUNTA(Books!$H170:$AAC170)</f>
        <v>1</v>
      </c>
      <c r="B170">
        <f t="shared" si="3"/>
        <v>148</v>
      </c>
      <c r="C170">
        <f>IF(A170&lt;1, "", B170+COUNTIF($B$5:$B169,B170))</f>
        <v>256</v>
      </c>
      <c r="E170" t="s">
        <v>69</v>
      </c>
      <c r="F170" t="s">
        <v>70</v>
      </c>
      <c r="G170" t="s">
        <v>86</v>
      </c>
      <c r="H170">
        <v>2</v>
      </c>
    </row>
    <row r="171" spans="1:11" x14ac:dyDescent="0.2">
      <c r="A171">
        <f>COUNTA(Books!$H171:$AAC171)</f>
        <v>2</v>
      </c>
      <c r="B171">
        <f t="shared" si="3"/>
        <v>76</v>
      </c>
      <c r="C171">
        <f>IF(A171&lt;1, "", B171+COUNTIF($B$5:$B170,B171))</f>
        <v>106</v>
      </c>
      <c r="E171" t="s">
        <v>12</v>
      </c>
      <c r="F171" t="s">
        <v>17</v>
      </c>
      <c r="G171" t="s">
        <v>113</v>
      </c>
      <c r="H171">
        <v>2</v>
      </c>
      <c r="I171">
        <v>55</v>
      </c>
    </row>
    <row r="172" spans="1:11" x14ac:dyDescent="0.2">
      <c r="A172">
        <f>COUNTA(Books!$H172:$AAC172)</f>
        <v>1</v>
      </c>
      <c r="B172">
        <f t="shared" si="3"/>
        <v>148</v>
      </c>
      <c r="C172">
        <f>IF(A172&lt;1, "", B172+COUNTIF($B$5:$B171,B172))</f>
        <v>257</v>
      </c>
      <c r="E172" s="5" t="s">
        <v>1023</v>
      </c>
      <c r="F172" t="s">
        <v>1024</v>
      </c>
      <c r="G172" t="s">
        <v>1025</v>
      </c>
      <c r="H172">
        <v>49</v>
      </c>
    </row>
    <row r="173" spans="1:11" x14ac:dyDescent="0.2">
      <c r="A173">
        <f>COUNTA(Books!$H173:$AAC173)</f>
        <v>2</v>
      </c>
      <c r="B173">
        <f t="shared" si="3"/>
        <v>76</v>
      </c>
      <c r="C173">
        <f>IF(A173&lt;1, "", B173+COUNTIF($B$5:$B172,B173))</f>
        <v>107</v>
      </c>
      <c r="E173" t="s">
        <v>469</v>
      </c>
      <c r="F173" t="s">
        <v>471</v>
      </c>
      <c r="G173" t="s">
        <v>470</v>
      </c>
      <c r="H173">
        <v>17</v>
      </c>
      <c r="I173">
        <v>45</v>
      </c>
    </row>
    <row r="174" spans="1:11" x14ac:dyDescent="0.2">
      <c r="A174">
        <f>COUNTA(Books!$H174:$AAC174)</f>
        <v>1</v>
      </c>
      <c r="B174">
        <f t="shared" si="3"/>
        <v>148</v>
      </c>
      <c r="C174">
        <f>IF(A174&lt;1, "", B174+COUNTIF($B$5:$B173,B174))</f>
        <v>258</v>
      </c>
      <c r="E174" t="s">
        <v>469</v>
      </c>
      <c r="F174" t="s">
        <v>1083</v>
      </c>
      <c r="G174" t="s">
        <v>1084</v>
      </c>
      <c r="H174">
        <v>50</v>
      </c>
    </row>
    <row r="175" spans="1:11" x14ac:dyDescent="0.2">
      <c r="A175">
        <f>COUNTA(Books!$H175:$AAC175)</f>
        <v>3</v>
      </c>
      <c r="B175">
        <f t="shared" si="3"/>
        <v>49</v>
      </c>
      <c r="C175">
        <f>IF(A175&lt;1, "", B175+COUNTIF($B$5:$B174,B175))</f>
        <v>57</v>
      </c>
      <c r="E175" s="4" t="s">
        <v>600</v>
      </c>
      <c r="F175" t="s">
        <v>601</v>
      </c>
      <c r="G175" t="s">
        <v>143</v>
      </c>
      <c r="H175">
        <v>17</v>
      </c>
      <c r="I175">
        <v>46</v>
      </c>
      <c r="J175">
        <v>67</v>
      </c>
    </row>
    <row r="176" spans="1:11" x14ac:dyDescent="0.2">
      <c r="A176">
        <f>COUNTA(Books!$H176:$AAC176)</f>
        <v>1</v>
      </c>
      <c r="B176">
        <f t="shared" si="3"/>
        <v>148</v>
      </c>
      <c r="C176">
        <f>IF(A176&lt;1, "", B176+COUNTIF($B$5:$B175,B176))</f>
        <v>259</v>
      </c>
      <c r="E176" t="s">
        <v>833</v>
      </c>
      <c r="F176" t="s">
        <v>834</v>
      </c>
      <c r="G176" t="s">
        <v>835</v>
      </c>
      <c r="H176">
        <v>39</v>
      </c>
    </row>
    <row r="177" spans="1:12" x14ac:dyDescent="0.2">
      <c r="A177">
        <f>COUNTA(Books!$H177:$AAC177)</f>
        <v>4</v>
      </c>
      <c r="B177">
        <f t="shared" si="3"/>
        <v>38</v>
      </c>
      <c r="C177">
        <f>IF(A177&lt;1, "", B177+COUNTIF($B$5:$B176,B177))</f>
        <v>43</v>
      </c>
      <c r="E177" t="s">
        <v>542</v>
      </c>
      <c r="F177" t="s">
        <v>543</v>
      </c>
      <c r="G177" t="s">
        <v>326</v>
      </c>
      <c r="H177">
        <v>17</v>
      </c>
      <c r="I177">
        <v>26</v>
      </c>
      <c r="J177">
        <v>61</v>
      </c>
      <c r="K177">
        <v>68</v>
      </c>
    </row>
    <row r="178" spans="1:12" x14ac:dyDescent="0.2">
      <c r="A178">
        <f>COUNTA(Books!$H178:$AAC178)</f>
        <v>1</v>
      </c>
      <c r="B178">
        <f t="shared" si="3"/>
        <v>148</v>
      </c>
      <c r="C178">
        <f>IF(A178&lt;1, "", B178+COUNTIF($B$5:$B177,B178))</f>
        <v>260</v>
      </c>
      <c r="E178" t="s">
        <v>308</v>
      </c>
      <c r="F178" t="s">
        <v>309</v>
      </c>
      <c r="G178" t="s">
        <v>116</v>
      </c>
      <c r="H178">
        <v>8</v>
      </c>
    </row>
    <row r="179" spans="1:12" x14ac:dyDescent="0.2">
      <c r="A179">
        <f>COUNTA(Books!$H179:$AAC179)</f>
        <v>1</v>
      </c>
      <c r="B179">
        <f t="shared" si="3"/>
        <v>148</v>
      </c>
      <c r="C179">
        <f>IF(A179&lt;1, "", B179+COUNTIF($B$5:$B178,B179))</f>
        <v>261</v>
      </c>
      <c r="E179" s="4" t="s">
        <v>1298</v>
      </c>
      <c r="F179" t="s">
        <v>1299</v>
      </c>
      <c r="G179" t="s">
        <v>1308</v>
      </c>
      <c r="H179">
        <v>68</v>
      </c>
    </row>
    <row r="180" spans="1:12" x14ac:dyDescent="0.2">
      <c r="A180">
        <f>COUNTA(Books!$H180:$AAC180)</f>
        <v>1</v>
      </c>
      <c r="B180">
        <f t="shared" si="3"/>
        <v>148</v>
      </c>
      <c r="C180">
        <f>IF(A180&lt;1, "", B180+COUNTIF($B$5:$B179,B180))</f>
        <v>262</v>
      </c>
      <c r="E180" t="s">
        <v>526</v>
      </c>
      <c r="F180" t="s">
        <v>527</v>
      </c>
      <c r="G180" t="s">
        <v>528</v>
      </c>
      <c r="H180">
        <v>17</v>
      </c>
    </row>
    <row r="181" spans="1:12" x14ac:dyDescent="0.2">
      <c r="A181">
        <f>COUNTA(Books!$H181:$AAC181)</f>
        <v>1</v>
      </c>
      <c r="B181">
        <f t="shared" si="3"/>
        <v>148</v>
      </c>
      <c r="C181">
        <f>IF(A181&lt;1, "", B181+COUNTIF($B$5:$B180,B181))</f>
        <v>263</v>
      </c>
      <c r="E181" t="s">
        <v>729</v>
      </c>
      <c r="F181" t="s">
        <v>730</v>
      </c>
      <c r="G181" t="s">
        <v>731</v>
      </c>
      <c r="H181">
        <v>29</v>
      </c>
    </row>
    <row r="182" spans="1:12" x14ac:dyDescent="0.2">
      <c r="A182">
        <f>COUNTA(Books!$H182:$AAC182)</f>
        <v>1</v>
      </c>
      <c r="B182">
        <f t="shared" si="3"/>
        <v>148</v>
      </c>
      <c r="C182">
        <f>IF(A182&lt;1, "", B182+COUNTIF($B$5:$B181,B182))</f>
        <v>264</v>
      </c>
      <c r="E182" t="s">
        <v>1263</v>
      </c>
      <c r="F182" t="s">
        <v>1273</v>
      </c>
      <c r="G182" t="s">
        <v>1274</v>
      </c>
      <c r="H182">
        <v>64</v>
      </c>
    </row>
    <row r="183" spans="1:12" x14ac:dyDescent="0.2">
      <c r="A183">
        <f>COUNTA(Books!$H183:$AAC183)</f>
        <v>1</v>
      </c>
      <c r="B183">
        <f t="shared" si="3"/>
        <v>148</v>
      </c>
      <c r="C183">
        <f>IF(A183&lt;1, "", B183+COUNTIF($B$5:$B182,B183))</f>
        <v>265</v>
      </c>
      <c r="E183" s="5" t="s">
        <v>931</v>
      </c>
      <c r="F183" t="s">
        <v>932</v>
      </c>
      <c r="G183" t="s">
        <v>569</v>
      </c>
      <c r="H183">
        <v>47</v>
      </c>
    </row>
    <row r="184" spans="1:12" x14ac:dyDescent="0.2">
      <c r="A184">
        <f>COUNTA(Books!$H184:$AAC184)</f>
        <v>1</v>
      </c>
      <c r="B184">
        <f t="shared" si="3"/>
        <v>148</v>
      </c>
      <c r="C184">
        <f>IF(A184&lt;1, "", B184+COUNTIF($B$5:$B183,B184))</f>
        <v>266</v>
      </c>
      <c r="E184" s="5" t="s">
        <v>1020</v>
      </c>
      <c r="F184" t="s">
        <v>1021</v>
      </c>
      <c r="G184" t="s">
        <v>1022</v>
      </c>
      <c r="H184">
        <v>49</v>
      </c>
    </row>
    <row r="185" spans="1:12" x14ac:dyDescent="0.2">
      <c r="A185">
        <f>COUNTA(Books!$H185:$AAC185)</f>
        <v>1</v>
      </c>
      <c r="B185">
        <f t="shared" si="3"/>
        <v>148</v>
      </c>
      <c r="C185">
        <f>IF(A185&lt;1, "", B185+COUNTIF($B$5:$B184,B185))</f>
        <v>267</v>
      </c>
      <c r="E185" t="s">
        <v>1152</v>
      </c>
      <c r="F185" t="s">
        <v>1153</v>
      </c>
      <c r="G185" t="s">
        <v>1154</v>
      </c>
      <c r="H185">
        <v>50</v>
      </c>
    </row>
    <row r="186" spans="1:12" x14ac:dyDescent="0.2">
      <c r="A186">
        <f>COUNTA(Books!$H186:$AAC186)</f>
        <v>1</v>
      </c>
      <c r="B186">
        <f t="shared" si="3"/>
        <v>148</v>
      </c>
      <c r="C186">
        <f>IF(A186&lt;1, "", B186+COUNTIF($B$5:$B185,B186))</f>
        <v>268</v>
      </c>
      <c r="E186" t="s">
        <v>1164</v>
      </c>
      <c r="F186" t="s">
        <v>1165</v>
      </c>
      <c r="G186" t="s">
        <v>1169</v>
      </c>
      <c r="H186">
        <v>50</v>
      </c>
    </row>
    <row r="187" spans="1:12" x14ac:dyDescent="0.2">
      <c r="A187">
        <f>COUNTA(Books!$H187:$AAC187)</f>
        <v>5</v>
      </c>
      <c r="B187">
        <f t="shared" si="3"/>
        <v>35</v>
      </c>
      <c r="C187">
        <f>IF(A187&lt;1, "", B187+COUNTIF($B$5:$B186,B187))</f>
        <v>35</v>
      </c>
      <c r="E187" t="s">
        <v>360</v>
      </c>
      <c r="F187" t="s">
        <v>361</v>
      </c>
      <c r="G187" t="s">
        <v>362</v>
      </c>
      <c r="H187">
        <v>11</v>
      </c>
      <c r="I187">
        <v>17</v>
      </c>
      <c r="J187">
        <v>45</v>
      </c>
      <c r="K187">
        <v>50</v>
      </c>
      <c r="L187">
        <v>68</v>
      </c>
    </row>
    <row r="188" spans="1:12" x14ac:dyDescent="0.2">
      <c r="A188">
        <f>COUNTA(Books!$H188:$AAC188)</f>
        <v>1</v>
      </c>
      <c r="B188">
        <f t="shared" si="3"/>
        <v>148</v>
      </c>
      <c r="C188">
        <f>IF(A188&lt;1, "", B188+COUNTIF($B$5:$B187,B188))</f>
        <v>269</v>
      </c>
      <c r="E188" t="s">
        <v>1146</v>
      </c>
      <c r="F188" t="s">
        <v>1147</v>
      </c>
      <c r="G188" t="s">
        <v>1148</v>
      </c>
      <c r="H188">
        <v>50</v>
      </c>
    </row>
    <row r="189" spans="1:12" x14ac:dyDescent="0.2">
      <c r="A189">
        <f>COUNTA(Books!$H189:$AAC189)</f>
        <v>1</v>
      </c>
      <c r="B189">
        <f t="shared" si="3"/>
        <v>148</v>
      </c>
      <c r="C189">
        <f>IF(A189&lt;1, "", B189+COUNTIF($B$5:$B188,B189))</f>
        <v>270</v>
      </c>
      <c r="E189" t="s">
        <v>788</v>
      </c>
      <c r="F189" t="s">
        <v>789</v>
      </c>
      <c r="G189" t="s">
        <v>651</v>
      </c>
      <c r="H189">
        <v>34</v>
      </c>
    </row>
    <row r="190" spans="1:12" x14ac:dyDescent="0.2">
      <c r="A190">
        <f>COUNTA(Books!$H190:$AAC190)</f>
        <v>3</v>
      </c>
      <c r="B190">
        <f t="shared" si="3"/>
        <v>49</v>
      </c>
      <c r="C190">
        <f>IF(A190&lt;1, "", B190+COUNTIF($B$5:$B189,B190))</f>
        <v>58</v>
      </c>
      <c r="E190" s="4" t="s">
        <v>611</v>
      </c>
      <c r="F190" t="s">
        <v>612</v>
      </c>
      <c r="G190" t="s">
        <v>368</v>
      </c>
      <c r="H190">
        <v>17</v>
      </c>
      <c r="I190">
        <v>26</v>
      </c>
      <c r="J190">
        <v>50</v>
      </c>
    </row>
    <row r="191" spans="1:12" x14ac:dyDescent="0.2">
      <c r="A191">
        <f>COUNTA(Books!$H191:$AAC191)</f>
        <v>1</v>
      </c>
      <c r="B191">
        <f t="shared" si="3"/>
        <v>148</v>
      </c>
      <c r="C191">
        <f>IF(A191&lt;1, "", B191+COUNTIF($B$5:$B190,B191))</f>
        <v>271</v>
      </c>
      <c r="E191" t="s">
        <v>1226</v>
      </c>
      <c r="F191" t="s">
        <v>1227</v>
      </c>
      <c r="G191" t="s">
        <v>1228</v>
      </c>
      <c r="H191">
        <v>60</v>
      </c>
    </row>
    <row r="192" spans="1:12" x14ac:dyDescent="0.2">
      <c r="A192">
        <f>COUNTA(Books!$H192:$AAC192)</f>
        <v>1</v>
      </c>
      <c r="B192">
        <f t="shared" si="3"/>
        <v>148</v>
      </c>
      <c r="C192">
        <f>IF(A192&lt;1, "", B192+COUNTIF($B$5:$B191,B192))</f>
        <v>272</v>
      </c>
      <c r="E192" t="s">
        <v>756</v>
      </c>
      <c r="F192" t="s">
        <v>757</v>
      </c>
      <c r="G192" t="s">
        <v>758</v>
      </c>
      <c r="H192">
        <v>31</v>
      </c>
    </row>
    <row r="193" spans="1:10" x14ac:dyDescent="0.2">
      <c r="A193">
        <f>COUNTA(Books!$H193:$AAC193)</f>
        <v>2</v>
      </c>
      <c r="B193">
        <f t="shared" si="3"/>
        <v>76</v>
      </c>
      <c r="C193">
        <f>IF(A193&lt;1, "", B193+COUNTIF($B$5:$B192,B193))</f>
        <v>108</v>
      </c>
      <c r="E193" t="s">
        <v>1310</v>
      </c>
      <c r="F193" t="s">
        <v>126</v>
      </c>
      <c r="G193" t="s">
        <v>125</v>
      </c>
      <c r="H193">
        <v>2</v>
      </c>
      <c r="I193">
        <v>69</v>
      </c>
    </row>
    <row r="194" spans="1:10" x14ac:dyDescent="0.2">
      <c r="A194">
        <f>COUNTA(Books!$H194:$AAC194)</f>
        <v>1</v>
      </c>
      <c r="B194">
        <f t="shared" si="3"/>
        <v>148</v>
      </c>
      <c r="C194">
        <f>IF(A194&lt;1, "", B194+COUNTIF($B$5:$B193,B194))</f>
        <v>273</v>
      </c>
      <c r="E194" t="s">
        <v>295</v>
      </c>
      <c r="F194" t="s">
        <v>296</v>
      </c>
      <c r="G194" t="s">
        <v>297</v>
      </c>
      <c r="H194">
        <v>8</v>
      </c>
    </row>
    <row r="195" spans="1:10" x14ac:dyDescent="0.2">
      <c r="A195">
        <f>COUNTA(Books!$H195:$AAC195)</f>
        <v>2</v>
      </c>
      <c r="B195">
        <f t="shared" si="3"/>
        <v>76</v>
      </c>
      <c r="C195">
        <f>IF(A195&lt;1, "", B195+COUNTIF($B$5:$B194,B195))</f>
        <v>109</v>
      </c>
      <c r="E195" s="4" t="s">
        <v>462</v>
      </c>
      <c r="F195" t="s">
        <v>463</v>
      </c>
      <c r="G195" t="s">
        <v>464</v>
      </c>
      <c r="H195">
        <v>17</v>
      </c>
      <c r="I195">
        <v>68</v>
      </c>
    </row>
    <row r="196" spans="1:10" x14ac:dyDescent="0.2">
      <c r="A196">
        <f>COUNTA(Books!$H196:$AAC196)</f>
        <v>1</v>
      </c>
      <c r="B196">
        <f t="shared" si="3"/>
        <v>148</v>
      </c>
      <c r="C196">
        <f>IF(A196&lt;1, "", B196+COUNTIF($B$5:$B195,B196))</f>
        <v>274</v>
      </c>
      <c r="E196" t="s">
        <v>864</v>
      </c>
      <c r="F196" t="s">
        <v>865</v>
      </c>
      <c r="G196" t="s">
        <v>867</v>
      </c>
      <c r="H196">
        <v>42</v>
      </c>
    </row>
    <row r="197" spans="1:10" x14ac:dyDescent="0.2">
      <c r="A197">
        <f>COUNTA(Books!$H197:$AAC197)</f>
        <v>1</v>
      </c>
      <c r="B197">
        <f t="shared" si="3"/>
        <v>148</v>
      </c>
      <c r="C197">
        <f>IF(A197&lt;1, "", B197+COUNTIF($B$5:$B196,B197))</f>
        <v>275</v>
      </c>
      <c r="E197" t="s">
        <v>736</v>
      </c>
      <c r="F197" t="s">
        <v>737</v>
      </c>
      <c r="G197" t="s">
        <v>738</v>
      </c>
      <c r="H197">
        <v>30</v>
      </c>
    </row>
    <row r="198" spans="1:10" x14ac:dyDescent="0.2">
      <c r="A198">
        <f>COUNTA(Books!$H198:$AAC198)</f>
        <v>1</v>
      </c>
      <c r="B198">
        <f t="shared" ref="B198:B261" si="4">RANK(A198, $A$5:$A$997)</f>
        <v>148</v>
      </c>
      <c r="C198">
        <f>IF(A198&lt;1, "", B198+COUNTIF($B$5:$B197,B198))</f>
        <v>276</v>
      </c>
      <c r="E198" t="s">
        <v>112</v>
      </c>
      <c r="F198" t="s">
        <v>71</v>
      </c>
      <c r="G198" t="s">
        <v>88</v>
      </c>
      <c r="H198">
        <v>2</v>
      </c>
    </row>
    <row r="199" spans="1:10" x14ac:dyDescent="0.2">
      <c r="A199">
        <f>COUNTA(Books!$H199:$AAC199)</f>
        <v>1</v>
      </c>
      <c r="B199">
        <f t="shared" si="4"/>
        <v>148</v>
      </c>
      <c r="C199">
        <f>IF(A199&lt;1, "", B199+COUNTIF($B$5:$B198,B199))</f>
        <v>277</v>
      </c>
      <c r="E199" t="s">
        <v>840</v>
      </c>
      <c r="F199" t="s">
        <v>841</v>
      </c>
      <c r="G199" t="s">
        <v>842</v>
      </c>
      <c r="H199">
        <v>39</v>
      </c>
    </row>
    <row r="200" spans="1:10" x14ac:dyDescent="0.2">
      <c r="A200">
        <f>COUNTA(Books!$H200:$AAC200)</f>
        <v>1</v>
      </c>
      <c r="B200">
        <f t="shared" si="4"/>
        <v>148</v>
      </c>
      <c r="C200">
        <f>IF(A200&lt;1, "", B200+COUNTIF($B$5:$B199,B200))</f>
        <v>278</v>
      </c>
      <c r="E200" s="5" t="s">
        <v>1065</v>
      </c>
      <c r="F200" t="s">
        <v>1066</v>
      </c>
      <c r="G200" t="s">
        <v>1067</v>
      </c>
      <c r="H200">
        <v>49</v>
      </c>
    </row>
    <row r="201" spans="1:10" x14ac:dyDescent="0.2">
      <c r="A201">
        <f>COUNTA(Books!$H201:$AAC201)</f>
        <v>1</v>
      </c>
      <c r="B201">
        <f t="shared" si="4"/>
        <v>148</v>
      </c>
      <c r="C201">
        <f>IF(A201&lt;1, "", B201+COUNTIF($B$5:$B200,B201))</f>
        <v>279</v>
      </c>
      <c r="E201" t="s">
        <v>880</v>
      </c>
      <c r="F201" t="s">
        <v>881</v>
      </c>
      <c r="G201" t="s">
        <v>207</v>
      </c>
      <c r="H201">
        <v>44</v>
      </c>
    </row>
    <row r="202" spans="1:10" x14ac:dyDescent="0.2">
      <c r="A202">
        <f>COUNTA(Books!$H202:$AAC202)</f>
        <v>1</v>
      </c>
      <c r="B202">
        <f t="shared" si="4"/>
        <v>148</v>
      </c>
      <c r="C202">
        <f>IF(A202&lt;1, "", B202+COUNTIF($B$5:$B201,B202))</f>
        <v>280</v>
      </c>
      <c r="D202" s="11" t="s">
        <v>640</v>
      </c>
      <c r="E202" t="s">
        <v>749</v>
      </c>
      <c r="F202" t="s">
        <v>750</v>
      </c>
      <c r="G202" t="s">
        <v>751</v>
      </c>
      <c r="H202">
        <v>31</v>
      </c>
    </row>
    <row r="203" spans="1:10" x14ac:dyDescent="0.2">
      <c r="A203">
        <f>COUNTA(Books!$H203:$AAC203)</f>
        <v>3</v>
      </c>
      <c r="B203">
        <f t="shared" si="4"/>
        <v>49</v>
      </c>
      <c r="C203">
        <f>IF(A203&lt;1, "", B203+COUNTIF($B$5:$B202,B203))</f>
        <v>59</v>
      </c>
      <c r="E203" t="s">
        <v>8</v>
      </c>
      <c r="F203" t="s">
        <v>18</v>
      </c>
      <c r="G203" t="s">
        <v>122</v>
      </c>
      <c r="H203">
        <v>1</v>
      </c>
      <c r="I203">
        <v>35</v>
      </c>
      <c r="J203">
        <v>61</v>
      </c>
    </row>
    <row r="204" spans="1:10" x14ac:dyDescent="0.2">
      <c r="A204">
        <f>COUNTA(Books!$H204:$AAC204)</f>
        <v>1</v>
      </c>
      <c r="B204">
        <f t="shared" si="4"/>
        <v>148</v>
      </c>
      <c r="C204">
        <f>IF(A204&lt;1, "", B204+COUNTIF($B$5:$B203,B204))</f>
        <v>281</v>
      </c>
      <c r="E204" s="4" t="s">
        <v>208</v>
      </c>
      <c r="F204" t="s">
        <v>206</v>
      </c>
      <c r="G204" t="s">
        <v>203</v>
      </c>
      <c r="H204">
        <v>3</v>
      </c>
    </row>
    <row r="205" spans="1:10" x14ac:dyDescent="0.2">
      <c r="A205">
        <f>COUNTA(Books!$H205:$AAC205)</f>
        <v>3</v>
      </c>
      <c r="B205">
        <f t="shared" si="4"/>
        <v>49</v>
      </c>
      <c r="C205">
        <f>IF(A205&lt;1, "", B205+COUNTIF($B$5:$B204,B205))</f>
        <v>60</v>
      </c>
      <c r="D205" s="11" t="s">
        <v>640</v>
      </c>
      <c r="E205" t="s">
        <v>219</v>
      </c>
      <c r="F205" t="s">
        <v>220</v>
      </c>
      <c r="G205" t="s">
        <v>221</v>
      </c>
      <c r="H205">
        <v>3</v>
      </c>
      <c r="I205">
        <v>17</v>
      </c>
      <c r="J205">
        <v>56</v>
      </c>
    </row>
    <row r="206" spans="1:10" x14ac:dyDescent="0.2">
      <c r="A206">
        <f>COUNTA(Books!$H206:$AAC206)</f>
        <v>1</v>
      </c>
      <c r="B206">
        <f t="shared" si="4"/>
        <v>148</v>
      </c>
      <c r="C206">
        <f>IF(A206&lt;1, "", B206+COUNTIF($B$5:$B205,B206))</f>
        <v>282</v>
      </c>
      <c r="E206" t="s">
        <v>666</v>
      </c>
      <c r="F206" t="s">
        <v>667</v>
      </c>
      <c r="G206" t="s">
        <v>668</v>
      </c>
      <c r="H206">
        <v>26</v>
      </c>
    </row>
    <row r="207" spans="1:10" x14ac:dyDescent="0.2">
      <c r="A207">
        <f>COUNTA(Books!$H207:$AAC207)</f>
        <v>2</v>
      </c>
      <c r="B207">
        <f t="shared" si="4"/>
        <v>76</v>
      </c>
      <c r="C207">
        <f>IF(A207&lt;1, "", B207+COUNTIF($B$5:$B206,B207))</f>
        <v>110</v>
      </c>
      <c r="E207" t="s">
        <v>158</v>
      </c>
      <c r="F207" t="s">
        <v>159</v>
      </c>
      <c r="G207" t="s">
        <v>171</v>
      </c>
      <c r="H207">
        <v>2</v>
      </c>
      <c r="I207">
        <v>69</v>
      </c>
    </row>
    <row r="208" spans="1:10" x14ac:dyDescent="0.2">
      <c r="A208">
        <f>COUNTA(Books!$H208:$AAC208)</f>
        <v>1</v>
      </c>
      <c r="B208">
        <f t="shared" si="4"/>
        <v>148</v>
      </c>
      <c r="C208">
        <f>IF(A208&lt;1, "", B208+COUNTIF($B$5:$B207,B208))</f>
        <v>283</v>
      </c>
      <c r="E208" t="s">
        <v>652</v>
      </c>
      <c r="F208" t="s">
        <v>653</v>
      </c>
      <c r="G208" t="s">
        <v>654</v>
      </c>
      <c r="H208">
        <v>26</v>
      </c>
    </row>
    <row r="209" spans="1:19" x14ac:dyDescent="0.2">
      <c r="A209">
        <f>COUNTA(Books!$H209:$AAC209)</f>
        <v>1</v>
      </c>
      <c r="B209">
        <f t="shared" si="4"/>
        <v>148</v>
      </c>
      <c r="C209">
        <f>IF(A209&lt;1, "", B209+COUNTIF($B$5:$B208,B209))</f>
        <v>284</v>
      </c>
      <c r="E209" t="s">
        <v>725</v>
      </c>
      <c r="F209" t="s">
        <v>726</v>
      </c>
      <c r="G209" t="s">
        <v>207</v>
      </c>
      <c r="H209">
        <v>29</v>
      </c>
    </row>
    <row r="210" spans="1:19" x14ac:dyDescent="0.2">
      <c r="A210">
        <f>COUNTA(Books!$H210:$AAC210)</f>
        <v>1</v>
      </c>
      <c r="B210">
        <f t="shared" si="4"/>
        <v>148</v>
      </c>
      <c r="C210">
        <f>IF(A210&lt;1, "", B210+COUNTIF($B$5:$B209,B210))</f>
        <v>285</v>
      </c>
      <c r="E210" t="s">
        <v>123</v>
      </c>
      <c r="F210" t="s">
        <v>124</v>
      </c>
      <c r="G210" t="s">
        <v>125</v>
      </c>
      <c r="H210">
        <v>2</v>
      </c>
    </row>
    <row r="211" spans="1:19" x14ac:dyDescent="0.2">
      <c r="A211">
        <f>COUNTA(Books!$H211:$AAC211)</f>
        <v>1</v>
      </c>
      <c r="B211">
        <f t="shared" si="4"/>
        <v>148</v>
      </c>
      <c r="C211">
        <f>IF(A211&lt;1, "", B211+COUNTIF($B$5:$B210,B211))</f>
        <v>286</v>
      </c>
      <c r="E211" t="s">
        <v>36</v>
      </c>
      <c r="F211" t="s">
        <v>37</v>
      </c>
      <c r="G211" t="s">
        <v>80</v>
      </c>
      <c r="H211">
        <v>2</v>
      </c>
    </row>
    <row r="212" spans="1:19" x14ac:dyDescent="0.2">
      <c r="A212">
        <f>COUNTA(Books!$H212:$AAC212)</f>
        <v>1</v>
      </c>
      <c r="B212">
        <f t="shared" si="4"/>
        <v>148</v>
      </c>
      <c r="C212">
        <f>IF(A212&lt;1, "", B212+COUNTIF($B$5:$B211,B212))</f>
        <v>287</v>
      </c>
      <c r="E212" t="s">
        <v>925</v>
      </c>
      <c r="F212" t="s">
        <v>926</v>
      </c>
      <c r="G212" t="s">
        <v>927</v>
      </c>
      <c r="H212">
        <v>47</v>
      </c>
    </row>
    <row r="213" spans="1:19" x14ac:dyDescent="0.2">
      <c r="A213">
        <f>COUNTA(Books!$H213:$AAC213)</f>
        <v>6</v>
      </c>
      <c r="B213">
        <f t="shared" si="4"/>
        <v>27</v>
      </c>
      <c r="C213">
        <f>IF(A213&lt;1, "", B213+COUNTIF($B$5:$B212,B213))</f>
        <v>30</v>
      </c>
      <c r="E213" t="s">
        <v>4</v>
      </c>
      <c r="F213" t="s">
        <v>19</v>
      </c>
      <c r="G213" t="s">
        <v>116</v>
      </c>
      <c r="H213">
        <v>1</v>
      </c>
      <c r="I213">
        <v>15</v>
      </c>
      <c r="J213">
        <v>17</v>
      </c>
      <c r="K213">
        <v>27</v>
      </c>
      <c r="L213">
        <v>48</v>
      </c>
      <c r="M213">
        <v>68</v>
      </c>
    </row>
    <row r="214" spans="1:19" x14ac:dyDescent="0.2">
      <c r="A214">
        <f>COUNTA(Books!$H214:$AAC214)</f>
        <v>1</v>
      </c>
      <c r="B214">
        <f t="shared" si="4"/>
        <v>148</v>
      </c>
      <c r="C214">
        <f>IF(A214&lt;1, "", B214+COUNTIF($B$5:$B213,B214))</f>
        <v>288</v>
      </c>
      <c r="E214" t="s">
        <v>685</v>
      </c>
      <c r="F214" t="s">
        <v>230</v>
      </c>
      <c r="G214" t="s">
        <v>686</v>
      </c>
      <c r="H214">
        <v>28</v>
      </c>
    </row>
    <row r="215" spans="1:19" x14ac:dyDescent="0.2">
      <c r="A215">
        <f>COUNTA(Books!$H215:$AAC215)</f>
        <v>1</v>
      </c>
      <c r="B215">
        <f t="shared" si="4"/>
        <v>148</v>
      </c>
      <c r="C215">
        <f>IF(A215&lt;1, "", B215+COUNTIF($B$5:$B214,B215))</f>
        <v>289</v>
      </c>
      <c r="E215" t="s">
        <v>281</v>
      </c>
      <c r="F215" t="s">
        <v>282</v>
      </c>
      <c r="G215" t="s">
        <v>283</v>
      </c>
      <c r="H215">
        <v>8</v>
      </c>
    </row>
    <row r="216" spans="1:19" x14ac:dyDescent="0.2">
      <c r="A216">
        <f>COUNTA(Books!$H216:$AAC216)</f>
        <v>2</v>
      </c>
      <c r="B216">
        <f t="shared" si="4"/>
        <v>76</v>
      </c>
      <c r="C216">
        <f>IF(A216&lt;1, "", B216+COUNTIF($B$5:$B215,B216))</f>
        <v>111</v>
      </c>
      <c r="E216" t="s">
        <v>1187</v>
      </c>
      <c r="F216" t="s">
        <v>1195</v>
      </c>
      <c r="G216" t="s">
        <v>1196</v>
      </c>
      <c r="H216">
        <v>50</v>
      </c>
      <c r="I216">
        <v>68</v>
      </c>
    </row>
    <row r="217" spans="1:19" x14ac:dyDescent="0.2">
      <c r="A217">
        <f>COUNTA(Books!$H217:$AAC217)</f>
        <v>1</v>
      </c>
      <c r="B217">
        <f t="shared" si="4"/>
        <v>148</v>
      </c>
      <c r="C217">
        <f>IF(A217&lt;1, "", B217+COUNTIF($B$5:$B216,B217))</f>
        <v>290</v>
      </c>
      <c r="E217" t="s">
        <v>1185</v>
      </c>
      <c r="F217" t="s">
        <v>1193</v>
      </c>
      <c r="G217" t="s">
        <v>1197</v>
      </c>
      <c r="H217">
        <v>50</v>
      </c>
    </row>
    <row r="218" spans="1:19" x14ac:dyDescent="0.2">
      <c r="A218">
        <f>COUNTA(Books!$H218:$AAC218)</f>
        <v>1</v>
      </c>
      <c r="B218">
        <f t="shared" si="4"/>
        <v>148</v>
      </c>
      <c r="C218">
        <f>IF(A218&lt;1, "", B218+COUNTIF($B$5:$B217,B218))</f>
        <v>291</v>
      </c>
      <c r="E218" t="s">
        <v>743</v>
      </c>
      <c r="F218" t="s">
        <v>744</v>
      </c>
      <c r="G218" t="s">
        <v>742</v>
      </c>
      <c r="H218">
        <v>31</v>
      </c>
    </row>
    <row r="219" spans="1:19" x14ac:dyDescent="0.2">
      <c r="A219">
        <f>COUNTA(Books!$H219:$AAC219)</f>
        <v>1</v>
      </c>
      <c r="B219">
        <f t="shared" si="4"/>
        <v>148</v>
      </c>
      <c r="C219">
        <f>IF(A219&lt;1, "", B219+COUNTIF($B$5:$B218,B219))</f>
        <v>292</v>
      </c>
      <c r="E219" t="s">
        <v>310</v>
      </c>
      <c r="F219" t="s">
        <v>311</v>
      </c>
      <c r="G219" t="s">
        <v>312</v>
      </c>
      <c r="H219">
        <v>8</v>
      </c>
    </row>
    <row r="220" spans="1:19" x14ac:dyDescent="0.2">
      <c r="A220">
        <f>COUNTA(Books!$H220:$AAC220)</f>
        <v>1</v>
      </c>
      <c r="B220">
        <f t="shared" si="4"/>
        <v>148</v>
      </c>
      <c r="C220">
        <f>IF(A220&lt;1, "", B220+COUNTIF($B$5:$B219,B220))</f>
        <v>293</v>
      </c>
      <c r="E220" t="s">
        <v>65</v>
      </c>
      <c r="F220" t="s">
        <v>66</v>
      </c>
      <c r="G220" t="s">
        <v>85</v>
      </c>
      <c r="H220">
        <v>2</v>
      </c>
    </row>
    <row r="221" spans="1:19" x14ac:dyDescent="0.2">
      <c r="A221">
        <f>COUNTA(Books!$H221:$AAC221)</f>
        <v>1</v>
      </c>
      <c r="B221">
        <f t="shared" si="4"/>
        <v>148</v>
      </c>
      <c r="C221">
        <f>IF(A221&lt;1, "", B221+COUNTIF($B$5:$B220,B221))</f>
        <v>294</v>
      </c>
      <c r="E221" t="s">
        <v>286</v>
      </c>
      <c r="F221" t="s">
        <v>287</v>
      </c>
      <c r="G221" t="s">
        <v>288</v>
      </c>
      <c r="H221">
        <v>8</v>
      </c>
    </row>
    <row r="222" spans="1:19" x14ac:dyDescent="0.2">
      <c r="A222">
        <f>COUNTA(Books!$H222:$AAC222)</f>
        <v>1</v>
      </c>
      <c r="B222">
        <f t="shared" si="4"/>
        <v>148</v>
      </c>
      <c r="C222">
        <f>IF(A222&lt;1, "", B222+COUNTIF($B$5:$B221,B222))</f>
        <v>295</v>
      </c>
      <c r="E222" t="s">
        <v>263</v>
      </c>
      <c r="F222" t="s">
        <v>264</v>
      </c>
      <c r="G222" t="s">
        <v>265</v>
      </c>
      <c r="H222">
        <v>8</v>
      </c>
    </row>
    <row r="223" spans="1:19" x14ac:dyDescent="0.2">
      <c r="A223">
        <f>COUNTA(Books!$H223:$AAC223)</f>
        <v>12</v>
      </c>
      <c r="B223">
        <f t="shared" si="4"/>
        <v>13</v>
      </c>
      <c r="C223">
        <f>IF(A223&lt;1, "", B223+COUNTIF($B$5:$B222,B223))</f>
        <v>14</v>
      </c>
      <c r="E223" s="4" t="s">
        <v>237</v>
      </c>
      <c r="F223" t="s">
        <v>238</v>
      </c>
      <c r="G223" t="s">
        <v>114</v>
      </c>
      <c r="H223">
        <v>1</v>
      </c>
      <c r="I223">
        <v>4</v>
      </c>
      <c r="J223">
        <v>9</v>
      </c>
      <c r="K223">
        <v>14</v>
      </c>
      <c r="L223">
        <v>16</v>
      </c>
      <c r="M223">
        <v>17</v>
      </c>
      <c r="N223">
        <v>18</v>
      </c>
      <c r="O223">
        <v>36</v>
      </c>
      <c r="P223">
        <v>50</v>
      </c>
      <c r="Q223">
        <v>51</v>
      </c>
      <c r="R223">
        <v>58</v>
      </c>
      <c r="S223">
        <v>65</v>
      </c>
    </row>
    <row r="224" spans="1:19" x14ac:dyDescent="0.2">
      <c r="A224">
        <f>COUNTA(Books!$H224:$AAC224)</f>
        <v>3</v>
      </c>
      <c r="B224">
        <f t="shared" si="4"/>
        <v>49</v>
      </c>
      <c r="C224">
        <f>IF(A224&lt;1, "", B224+COUNTIF($B$5:$B223,B224))</f>
        <v>61</v>
      </c>
      <c r="E224" s="4" t="s">
        <v>388</v>
      </c>
      <c r="F224" t="s">
        <v>389</v>
      </c>
      <c r="G224" t="s">
        <v>390</v>
      </c>
      <c r="H224">
        <v>14</v>
      </c>
      <c r="I224">
        <v>36</v>
      </c>
      <c r="J224">
        <v>50</v>
      </c>
    </row>
    <row r="225" spans="1:12" x14ac:dyDescent="0.2">
      <c r="A225">
        <f>COUNTA(Books!$H225:$AAC225)</f>
        <v>1</v>
      </c>
      <c r="B225">
        <f t="shared" si="4"/>
        <v>148</v>
      </c>
      <c r="C225">
        <f>IF(A225&lt;1, "", B225+COUNTIF($B$5:$B224,B225))</f>
        <v>296</v>
      </c>
      <c r="E225" s="5" t="s">
        <v>994</v>
      </c>
      <c r="F225" t="s">
        <v>995</v>
      </c>
      <c r="G225" t="s">
        <v>996</v>
      </c>
      <c r="H225">
        <v>49</v>
      </c>
    </row>
    <row r="226" spans="1:12" x14ac:dyDescent="0.2">
      <c r="A226">
        <f>COUNTA(Books!$H226:$AAC226)</f>
        <v>1</v>
      </c>
      <c r="B226">
        <f t="shared" si="4"/>
        <v>148</v>
      </c>
      <c r="C226">
        <f>IF(A226&lt;1, "", B226+COUNTIF($B$5:$B225,B226))</f>
        <v>297</v>
      </c>
      <c r="E226" s="5" t="s">
        <v>1318</v>
      </c>
      <c r="F226" t="s">
        <v>1319</v>
      </c>
      <c r="G226" t="s">
        <v>1320</v>
      </c>
      <c r="H226">
        <v>69</v>
      </c>
    </row>
    <row r="227" spans="1:12" x14ac:dyDescent="0.2">
      <c r="A227">
        <f>COUNTA(Books!$H227:$AAC227)</f>
        <v>1</v>
      </c>
      <c r="B227">
        <f t="shared" si="4"/>
        <v>148</v>
      </c>
      <c r="C227">
        <f>IF(A227&lt;1, "", B227+COUNTIF($B$5:$B226,B227))</f>
        <v>298</v>
      </c>
      <c r="E227" t="s">
        <v>626</v>
      </c>
      <c r="F227" t="s">
        <v>627</v>
      </c>
      <c r="G227" t="s">
        <v>113</v>
      </c>
      <c r="H227">
        <v>22</v>
      </c>
    </row>
    <row r="228" spans="1:12" x14ac:dyDescent="0.2">
      <c r="A228">
        <f>COUNTA(Books!$H228:$AAC228)</f>
        <v>1</v>
      </c>
      <c r="B228">
        <f t="shared" si="4"/>
        <v>148</v>
      </c>
      <c r="C228">
        <f>IF(A228&lt;1, "", B228+COUNTIF($B$5:$B227,B228))</f>
        <v>299</v>
      </c>
      <c r="E228" t="s">
        <v>370</v>
      </c>
      <c r="F228" t="s">
        <v>371</v>
      </c>
      <c r="G228" t="s">
        <v>372</v>
      </c>
      <c r="H228">
        <v>13</v>
      </c>
    </row>
    <row r="229" spans="1:12" x14ac:dyDescent="0.2">
      <c r="A229">
        <f>COUNTA(Books!$H229:$AAC229)</f>
        <v>1</v>
      </c>
      <c r="B229">
        <f t="shared" si="4"/>
        <v>148</v>
      </c>
      <c r="C229">
        <f>IF(A229&lt;1, "", B229+COUNTIF($B$5:$B228,B229))</f>
        <v>300</v>
      </c>
      <c r="E229" t="s">
        <v>727</v>
      </c>
      <c r="F229" t="s">
        <v>728</v>
      </c>
      <c r="G229" t="s">
        <v>506</v>
      </c>
      <c r="H229">
        <v>29</v>
      </c>
    </row>
    <row r="230" spans="1:12" x14ac:dyDescent="0.2">
      <c r="A230">
        <f>COUNTA(Books!$H230:$AAC230)</f>
        <v>1</v>
      </c>
      <c r="B230">
        <f t="shared" si="4"/>
        <v>148</v>
      </c>
      <c r="C230">
        <f>IF(A230&lt;1, "", B230+COUNTIF($B$5:$B229,B230))</f>
        <v>301</v>
      </c>
      <c r="E230" t="s">
        <v>575</v>
      </c>
      <c r="F230" t="s">
        <v>576</v>
      </c>
      <c r="G230" t="s">
        <v>577</v>
      </c>
      <c r="H230">
        <v>17</v>
      </c>
    </row>
    <row r="231" spans="1:12" x14ac:dyDescent="0.2">
      <c r="A231">
        <f>COUNTA(Books!$H231:$AAC231)</f>
        <v>1</v>
      </c>
      <c r="B231">
        <f t="shared" si="4"/>
        <v>148</v>
      </c>
      <c r="C231">
        <f>IF(A231&lt;1, "", B231+COUNTIF($B$5:$B230,B231))</f>
        <v>302</v>
      </c>
      <c r="E231" s="5" t="s">
        <v>928</v>
      </c>
      <c r="F231" t="s">
        <v>929</v>
      </c>
      <c r="G231" t="s">
        <v>930</v>
      </c>
      <c r="H231">
        <v>47</v>
      </c>
    </row>
    <row r="232" spans="1:12" x14ac:dyDescent="0.2">
      <c r="A232">
        <f>COUNTA(Books!$H232:$AAC232)</f>
        <v>3</v>
      </c>
      <c r="B232">
        <f t="shared" si="4"/>
        <v>49</v>
      </c>
      <c r="C232">
        <f>IF(A232&lt;1, "", B232+COUNTIF($B$5:$B231,B232))</f>
        <v>62</v>
      </c>
      <c r="E232" t="s">
        <v>160</v>
      </c>
      <c r="F232" t="s">
        <v>161</v>
      </c>
      <c r="G232" t="s">
        <v>171</v>
      </c>
      <c r="H232">
        <v>2</v>
      </c>
      <c r="I232">
        <v>28</v>
      </c>
      <c r="J232">
        <v>38</v>
      </c>
    </row>
    <row r="233" spans="1:12" x14ac:dyDescent="0.2">
      <c r="A233">
        <f>COUNTA(Books!$H233:$AAC233)</f>
        <v>1</v>
      </c>
      <c r="B233">
        <f t="shared" si="4"/>
        <v>148</v>
      </c>
      <c r="C233">
        <f>IF(A233&lt;1, "", B233+COUNTIF($B$5:$B232,B233))</f>
        <v>303</v>
      </c>
      <c r="E233" t="s">
        <v>778</v>
      </c>
      <c r="F233" t="s">
        <v>779</v>
      </c>
      <c r="G233" t="s">
        <v>651</v>
      </c>
      <c r="H233">
        <v>34</v>
      </c>
    </row>
    <row r="234" spans="1:12" x14ac:dyDescent="0.2">
      <c r="A234">
        <f>COUNTA(Books!$H234:$AAC234)</f>
        <v>1</v>
      </c>
      <c r="B234">
        <f t="shared" si="4"/>
        <v>148</v>
      </c>
      <c r="C234">
        <f>IF(A234&lt;1, "", B234+COUNTIF($B$5:$B233,B234))</f>
        <v>304</v>
      </c>
      <c r="E234" t="s">
        <v>465</v>
      </c>
      <c r="F234" t="s">
        <v>466</v>
      </c>
      <c r="G234" t="s">
        <v>113</v>
      </c>
      <c r="H234">
        <v>17</v>
      </c>
    </row>
    <row r="235" spans="1:12" x14ac:dyDescent="0.2">
      <c r="A235">
        <f>COUNTA(Books!$H235:$AAC235)</f>
        <v>2</v>
      </c>
      <c r="B235">
        <f t="shared" si="4"/>
        <v>76</v>
      </c>
      <c r="C235">
        <f>IF(A235&lt;1, "", B235+COUNTIF($B$5:$B234,B235))</f>
        <v>112</v>
      </c>
      <c r="E235" t="s">
        <v>1311</v>
      </c>
      <c r="F235" t="s">
        <v>206</v>
      </c>
      <c r="G235" t="s">
        <v>207</v>
      </c>
      <c r="H235">
        <v>3</v>
      </c>
      <c r="I235">
        <v>61</v>
      </c>
    </row>
    <row r="236" spans="1:12" x14ac:dyDescent="0.2">
      <c r="A236">
        <f>COUNTA(Books!$H236:$AAC236)</f>
        <v>1</v>
      </c>
      <c r="B236">
        <f t="shared" si="4"/>
        <v>148</v>
      </c>
      <c r="C236">
        <f>IF(A236&lt;1, "", B236+COUNTIF($B$5:$B235,B236))</f>
        <v>305</v>
      </c>
      <c r="E236" t="s">
        <v>165</v>
      </c>
      <c r="F236" t="s">
        <v>166</v>
      </c>
      <c r="G236" t="s">
        <v>171</v>
      </c>
      <c r="H236">
        <v>2</v>
      </c>
    </row>
    <row r="237" spans="1:12" x14ac:dyDescent="0.2">
      <c r="A237">
        <f>COUNTA(Books!$H237:$AAC237)</f>
        <v>1</v>
      </c>
      <c r="B237">
        <f t="shared" si="4"/>
        <v>148</v>
      </c>
      <c r="C237">
        <f>IF(A237&lt;1, "", B237+COUNTIF($B$5:$B236,B237))</f>
        <v>306</v>
      </c>
      <c r="E237" s="5" t="s">
        <v>1323</v>
      </c>
      <c r="F237" t="s">
        <v>1324</v>
      </c>
      <c r="G237" t="s">
        <v>1377</v>
      </c>
      <c r="H237">
        <v>69</v>
      </c>
    </row>
    <row r="238" spans="1:12" x14ac:dyDescent="0.2">
      <c r="A238">
        <f>COUNTA(Books!$H238:$AAC238)</f>
        <v>5</v>
      </c>
      <c r="B238">
        <f t="shared" si="4"/>
        <v>35</v>
      </c>
      <c r="C238">
        <f>IF(A238&lt;1, "", B238+COUNTIF($B$5:$B237,B238))</f>
        <v>36</v>
      </c>
      <c r="E238" s="4" t="s">
        <v>198</v>
      </c>
      <c r="F238" t="s">
        <v>199</v>
      </c>
      <c r="G238" t="s">
        <v>200</v>
      </c>
      <c r="H238">
        <v>3</v>
      </c>
      <c r="I238">
        <v>32</v>
      </c>
      <c r="J238">
        <v>37</v>
      </c>
      <c r="K238">
        <v>61</v>
      </c>
      <c r="L238">
        <v>63</v>
      </c>
    </row>
    <row r="239" spans="1:12" x14ac:dyDescent="0.2">
      <c r="A239">
        <f>COUNTA(Books!$H239:$AAC239)</f>
        <v>1</v>
      </c>
      <c r="B239">
        <f t="shared" si="4"/>
        <v>148</v>
      </c>
      <c r="C239">
        <f>IF(A239&lt;1, "", B239+COUNTIF($B$5:$B238,B239))</f>
        <v>307</v>
      </c>
      <c r="E239" s="5" t="s">
        <v>1048</v>
      </c>
      <c r="F239" t="s">
        <v>1049</v>
      </c>
      <c r="G239" t="s">
        <v>1050</v>
      </c>
      <c r="H239">
        <v>49</v>
      </c>
    </row>
    <row r="240" spans="1:12" x14ac:dyDescent="0.2">
      <c r="A240">
        <f>COUNTA(Books!$H240:$AAC240)</f>
        <v>1</v>
      </c>
      <c r="B240">
        <f t="shared" si="4"/>
        <v>148</v>
      </c>
      <c r="C240">
        <f>IF(A240&lt;1, "", B240+COUNTIF($B$5:$B239,B240))</f>
        <v>308</v>
      </c>
      <c r="E240" t="s">
        <v>564</v>
      </c>
      <c r="F240" t="s">
        <v>565</v>
      </c>
      <c r="G240" t="s">
        <v>566</v>
      </c>
      <c r="H240">
        <v>17</v>
      </c>
    </row>
    <row r="241" spans="1:19" x14ac:dyDescent="0.2">
      <c r="A241">
        <f>COUNTA(Books!$H241:$AAC241)</f>
        <v>1</v>
      </c>
      <c r="B241">
        <f t="shared" si="4"/>
        <v>148</v>
      </c>
      <c r="C241">
        <f>IF(A241&lt;1, "", B241+COUNTIF($B$5:$B240,B241))</f>
        <v>309</v>
      </c>
      <c r="E241" t="s">
        <v>500</v>
      </c>
      <c r="F241" t="s">
        <v>501</v>
      </c>
      <c r="G241" t="s">
        <v>502</v>
      </c>
      <c r="H241">
        <v>17</v>
      </c>
    </row>
    <row r="242" spans="1:19" x14ac:dyDescent="0.2">
      <c r="A242">
        <f>COUNTA(Books!$H242:$AAC242)</f>
        <v>1</v>
      </c>
      <c r="B242">
        <f t="shared" si="4"/>
        <v>148</v>
      </c>
      <c r="C242">
        <f>IF(A242&lt;1, "", B242+COUNTIF($B$5:$B241,B242))</f>
        <v>310</v>
      </c>
      <c r="E242" t="s">
        <v>1264</v>
      </c>
      <c r="F242" t="s">
        <v>1272</v>
      </c>
      <c r="G242" t="s">
        <v>1275</v>
      </c>
      <c r="H242">
        <v>64</v>
      </c>
    </row>
    <row r="243" spans="1:19" x14ac:dyDescent="0.2">
      <c r="A243">
        <f>COUNTA(Books!$H243:$AAC243)</f>
        <v>1</v>
      </c>
      <c r="B243">
        <f t="shared" si="4"/>
        <v>148</v>
      </c>
      <c r="C243">
        <f>IF(A243&lt;1, "", B243+COUNTIF($B$5:$B242,B243))</f>
        <v>311</v>
      </c>
      <c r="E243" t="s">
        <v>523</v>
      </c>
      <c r="F243" t="s">
        <v>524</v>
      </c>
      <c r="G243" t="s">
        <v>525</v>
      </c>
      <c r="H243">
        <v>17</v>
      </c>
    </row>
    <row r="244" spans="1:19" x14ac:dyDescent="0.2">
      <c r="A244">
        <f>COUNTA(Books!$H244:$AAC244)</f>
        <v>1</v>
      </c>
      <c r="B244">
        <f t="shared" si="4"/>
        <v>148</v>
      </c>
      <c r="C244">
        <f>IF(A244&lt;1, "", B244+COUNTIF($B$5:$B243,B244))</f>
        <v>312</v>
      </c>
      <c r="E244" s="4" t="s">
        <v>1343</v>
      </c>
      <c r="F244" t="s">
        <v>1344</v>
      </c>
      <c r="G244" t="s">
        <v>1368</v>
      </c>
      <c r="H244">
        <v>69</v>
      </c>
    </row>
    <row r="245" spans="1:19" x14ac:dyDescent="0.2">
      <c r="A245">
        <f>COUNTA(Books!$H245:$AAC245)</f>
        <v>1</v>
      </c>
      <c r="B245">
        <f t="shared" si="4"/>
        <v>148</v>
      </c>
      <c r="C245">
        <f>IF(A245&lt;1, "", B245+COUNTIF($B$5:$B244,B245))</f>
        <v>313</v>
      </c>
      <c r="E245" s="5" t="s">
        <v>1034</v>
      </c>
      <c r="F245" t="s">
        <v>1035</v>
      </c>
      <c r="G245" t="s">
        <v>1036</v>
      </c>
      <c r="H245">
        <v>49</v>
      </c>
    </row>
    <row r="246" spans="1:19" x14ac:dyDescent="0.2">
      <c r="A246">
        <f>COUNTA(Books!$H246:$AAC246)</f>
        <v>1</v>
      </c>
      <c r="B246">
        <f t="shared" si="4"/>
        <v>148</v>
      </c>
      <c r="C246">
        <f>IF(A246&lt;1, "", B246+COUNTIF($B$5:$B245,B246))</f>
        <v>314</v>
      </c>
      <c r="E246" t="s">
        <v>1268</v>
      </c>
      <c r="F246" t="s">
        <v>475</v>
      </c>
      <c r="G246" t="s">
        <v>1278</v>
      </c>
      <c r="H246">
        <v>64</v>
      </c>
    </row>
    <row r="247" spans="1:19" x14ac:dyDescent="0.2">
      <c r="A247">
        <f>COUNTA(Books!$H247:$AAC247)</f>
        <v>2</v>
      </c>
      <c r="B247">
        <f t="shared" si="4"/>
        <v>76</v>
      </c>
      <c r="C247">
        <f>IF(A247&lt;1, "", B247+COUNTIF($B$5:$B246,B247))</f>
        <v>113</v>
      </c>
      <c r="E247" s="4" t="s">
        <v>634</v>
      </c>
      <c r="F247" t="s">
        <v>635</v>
      </c>
      <c r="G247" t="s">
        <v>636</v>
      </c>
      <c r="H247">
        <v>23</v>
      </c>
      <c r="I247">
        <v>43</v>
      </c>
    </row>
    <row r="248" spans="1:19" x14ac:dyDescent="0.2">
      <c r="A248">
        <f>COUNTA(Books!$H248:$AAC248)</f>
        <v>1</v>
      </c>
      <c r="B248">
        <f t="shared" si="4"/>
        <v>148</v>
      </c>
      <c r="C248">
        <f>IF(A248&lt;1, "", B248+COUNTIF($B$5:$B247,B248))</f>
        <v>315</v>
      </c>
      <c r="E248" t="s">
        <v>1122</v>
      </c>
      <c r="F248" t="s">
        <v>1123</v>
      </c>
      <c r="G248" t="s">
        <v>1124</v>
      </c>
      <c r="H248">
        <v>50</v>
      </c>
    </row>
    <row r="249" spans="1:19" x14ac:dyDescent="0.2">
      <c r="A249">
        <f>COUNTA(Books!$H249:$AAC249)</f>
        <v>4</v>
      </c>
      <c r="B249">
        <f t="shared" si="4"/>
        <v>38</v>
      </c>
      <c r="C249">
        <f>IF(A249&lt;1, "", B249+COUNTIF($B$5:$B248,B249))</f>
        <v>44</v>
      </c>
      <c r="E249" t="s">
        <v>597</v>
      </c>
      <c r="F249" t="s">
        <v>598</v>
      </c>
      <c r="G249" t="s">
        <v>599</v>
      </c>
      <c r="H249">
        <v>17</v>
      </c>
      <c r="I249">
        <v>20</v>
      </c>
      <c r="J249">
        <v>46</v>
      </c>
      <c r="K249">
        <v>67</v>
      </c>
    </row>
    <row r="250" spans="1:19" x14ac:dyDescent="0.2">
      <c r="A250">
        <f>COUNTA(Books!$H250:$AAC250)</f>
        <v>1</v>
      </c>
      <c r="B250">
        <f t="shared" si="4"/>
        <v>148</v>
      </c>
      <c r="C250">
        <f>IF(A250&lt;1, "", B250+COUNTIF($B$5:$B249,B250))</f>
        <v>316</v>
      </c>
      <c r="E250" s="5" t="s">
        <v>1353</v>
      </c>
      <c r="F250" s="5" t="s">
        <v>1354</v>
      </c>
      <c r="G250" t="s">
        <v>1364</v>
      </c>
      <c r="H250">
        <v>69</v>
      </c>
    </row>
    <row r="251" spans="1:19" x14ac:dyDescent="0.2">
      <c r="A251">
        <f>COUNTA(Books!$H251:$AAC251)</f>
        <v>1</v>
      </c>
      <c r="B251">
        <f t="shared" si="4"/>
        <v>148</v>
      </c>
      <c r="C251">
        <f>IF(A251&lt;1, "", B251+COUNTIF($B$5:$B250,B251))</f>
        <v>317</v>
      </c>
      <c r="E251" t="s">
        <v>1238</v>
      </c>
      <c r="F251" t="s">
        <v>1243</v>
      </c>
      <c r="G251" t="s">
        <v>1255</v>
      </c>
      <c r="H251">
        <v>61</v>
      </c>
    </row>
    <row r="252" spans="1:19" x14ac:dyDescent="0.2">
      <c r="A252">
        <f>COUNTA(Books!$H252:$AAC252)</f>
        <v>2</v>
      </c>
      <c r="B252">
        <f t="shared" si="4"/>
        <v>76</v>
      </c>
      <c r="C252">
        <f>IF(A252&lt;1, "", B252+COUNTIF($B$5:$B251,B252))</f>
        <v>114</v>
      </c>
      <c r="E252" t="s">
        <v>700</v>
      </c>
      <c r="F252" t="s">
        <v>701</v>
      </c>
      <c r="G252" t="s">
        <v>702</v>
      </c>
      <c r="H252">
        <v>29</v>
      </c>
      <c r="I252">
        <v>31</v>
      </c>
    </row>
    <row r="253" spans="1:19" x14ac:dyDescent="0.2">
      <c r="A253">
        <f>COUNTA(Books!$H253:$AAC253)</f>
        <v>2</v>
      </c>
      <c r="B253">
        <f t="shared" si="4"/>
        <v>76</v>
      </c>
      <c r="C253">
        <f>IF(A253&lt;1, "", B253+COUNTIF($B$5:$B252,B253))</f>
        <v>115</v>
      </c>
      <c r="E253" s="4" t="s">
        <v>382</v>
      </c>
      <c r="F253" t="s">
        <v>383</v>
      </c>
      <c r="G253" t="s">
        <v>384</v>
      </c>
      <c r="H253">
        <v>13</v>
      </c>
      <c r="I253">
        <v>17</v>
      </c>
    </row>
    <row r="254" spans="1:19" x14ac:dyDescent="0.2">
      <c r="A254">
        <f>COUNTA(Books!$H254:$AAC254)</f>
        <v>1</v>
      </c>
      <c r="B254">
        <f t="shared" si="4"/>
        <v>148</v>
      </c>
      <c r="C254">
        <f>IF(A254&lt;1, "", B254+COUNTIF($B$5:$B253,B254))</f>
        <v>318</v>
      </c>
      <c r="E254" t="s">
        <v>421</v>
      </c>
      <c r="F254" t="s">
        <v>423</v>
      </c>
      <c r="G254" t="s">
        <v>424</v>
      </c>
      <c r="H254">
        <v>16</v>
      </c>
    </row>
    <row r="255" spans="1:19" x14ac:dyDescent="0.2">
      <c r="A255">
        <f>COUNTA(Books!$H255:$AAC255)</f>
        <v>1</v>
      </c>
      <c r="B255">
        <f t="shared" si="4"/>
        <v>148</v>
      </c>
      <c r="C255">
        <f>IF(A255&lt;1, "", B255+COUNTIF($B$5:$B254,B255))</f>
        <v>319</v>
      </c>
      <c r="E255" s="5" t="s">
        <v>1321</v>
      </c>
      <c r="F255" t="s">
        <v>1322</v>
      </c>
      <c r="G255" t="s">
        <v>587</v>
      </c>
      <c r="H255">
        <v>69</v>
      </c>
    </row>
    <row r="256" spans="1:19" x14ac:dyDescent="0.2">
      <c r="A256">
        <f>COUNTA(Books!$H256:$AAC256)</f>
        <v>12</v>
      </c>
      <c r="B256">
        <f t="shared" si="4"/>
        <v>13</v>
      </c>
      <c r="C256">
        <f>IF(A256&lt;1, "", B256+COUNTIF($B$5:$B255,B256))</f>
        <v>15</v>
      </c>
      <c r="E256" s="4" t="s">
        <v>183</v>
      </c>
      <c r="F256" t="s">
        <v>184</v>
      </c>
      <c r="G256" t="s">
        <v>80</v>
      </c>
      <c r="H256">
        <v>3</v>
      </c>
      <c r="I256">
        <v>6</v>
      </c>
      <c r="J256">
        <v>7</v>
      </c>
      <c r="K256">
        <v>10</v>
      </c>
      <c r="L256">
        <v>17</v>
      </c>
      <c r="M256">
        <v>21</v>
      </c>
      <c r="N256">
        <v>24</v>
      </c>
      <c r="O256">
        <v>45</v>
      </c>
      <c r="P256">
        <v>50</v>
      </c>
      <c r="Q256">
        <v>52</v>
      </c>
      <c r="R256">
        <v>54</v>
      </c>
      <c r="S256">
        <v>66</v>
      </c>
    </row>
    <row r="257" spans="1:12" x14ac:dyDescent="0.2">
      <c r="A257">
        <f>COUNTA(Books!$H257:$AAC257)</f>
        <v>1</v>
      </c>
      <c r="B257">
        <f t="shared" si="4"/>
        <v>148</v>
      </c>
      <c r="C257">
        <f>IF(A257&lt;1, "", B257+COUNTIF($B$5:$B256,B257))</f>
        <v>320</v>
      </c>
      <c r="E257" t="s">
        <v>30</v>
      </c>
      <c r="F257" t="s">
        <v>31</v>
      </c>
      <c r="G257" t="s">
        <v>79</v>
      </c>
      <c r="H257">
        <v>2</v>
      </c>
    </row>
    <row r="258" spans="1:12" x14ac:dyDescent="0.2">
      <c r="A258">
        <f>COUNTA(Books!$H258:$AAC258)</f>
        <v>1</v>
      </c>
      <c r="B258">
        <f t="shared" si="4"/>
        <v>148</v>
      </c>
      <c r="C258">
        <f>IF(A258&lt;1, "", B258+COUNTIF($B$5:$B257,B258))</f>
        <v>321</v>
      </c>
      <c r="E258" s="5" t="s">
        <v>991</v>
      </c>
      <c r="F258" t="s">
        <v>993</v>
      </c>
      <c r="G258" t="s">
        <v>992</v>
      </c>
      <c r="H258">
        <v>49</v>
      </c>
    </row>
    <row r="259" spans="1:12" x14ac:dyDescent="0.2">
      <c r="A259">
        <f>COUNTA(Books!$H259:$AAC259)</f>
        <v>1</v>
      </c>
      <c r="B259">
        <f t="shared" si="4"/>
        <v>148</v>
      </c>
      <c r="C259">
        <f>IF(A259&lt;1, "", B259+COUNTIF($B$5:$B258,B259))</f>
        <v>322</v>
      </c>
      <c r="E259" t="s">
        <v>40</v>
      </c>
      <c r="F259" t="s">
        <v>41</v>
      </c>
      <c r="G259" t="s">
        <v>81</v>
      </c>
      <c r="H259">
        <v>2</v>
      </c>
    </row>
    <row r="260" spans="1:12" x14ac:dyDescent="0.2">
      <c r="A260">
        <f>COUNTA(Books!$H260:$AAC260)</f>
        <v>1</v>
      </c>
      <c r="B260">
        <f t="shared" si="4"/>
        <v>148</v>
      </c>
      <c r="C260">
        <f>IF(A260&lt;1, "", B260+COUNTIF($B$5:$B259,B260))</f>
        <v>323</v>
      </c>
      <c r="E260" t="s">
        <v>67</v>
      </c>
      <c r="F260" t="s">
        <v>68</v>
      </c>
      <c r="G260" t="s">
        <v>85</v>
      </c>
      <c r="H260">
        <v>2</v>
      </c>
    </row>
    <row r="261" spans="1:12" x14ac:dyDescent="0.2">
      <c r="A261">
        <f>COUNTA(Books!$H261:$AAC261)</f>
        <v>1</v>
      </c>
      <c r="B261">
        <f t="shared" si="4"/>
        <v>148</v>
      </c>
      <c r="C261">
        <f>IF(A261&lt;1, "", B261+COUNTIF($B$5:$B260,B261))</f>
        <v>324</v>
      </c>
      <c r="E261" t="s">
        <v>52</v>
      </c>
      <c r="F261" t="s">
        <v>53</v>
      </c>
      <c r="G261" t="s">
        <v>83</v>
      </c>
      <c r="H261">
        <v>2</v>
      </c>
    </row>
    <row r="262" spans="1:12" x14ac:dyDescent="0.2">
      <c r="A262">
        <f>COUNTA(Books!$H262:$AAC262)</f>
        <v>1</v>
      </c>
      <c r="B262">
        <f t="shared" ref="B262:B325" si="5">RANK(A262, $A$5:$A$997)</f>
        <v>148</v>
      </c>
      <c r="C262">
        <f>IF(A262&lt;1, "", B262+COUNTIF($B$5:$B261,B262))</f>
        <v>325</v>
      </c>
      <c r="E262" t="s">
        <v>46</v>
      </c>
      <c r="F262" t="s">
        <v>47</v>
      </c>
      <c r="G262" t="s">
        <v>44</v>
      </c>
      <c r="H262">
        <v>2</v>
      </c>
    </row>
    <row r="263" spans="1:12" x14ac:dyDescent="0.2">
      <c r="A263">
        <f>COUNTA(Books!$H263:$AAC263)</f>
        <v>1</v>
      </c>
      <c r="B263">
        <f t="shared" si="5"/>
        <v>148</v>
      </c>
      <c r="C263">
        <f>IF(A263&lt;1, "", B263+COUNTIF($B$5:$B262,B263))</f>
        <v>326</v>
      </c>
      <c r="E263" s="5" t="s">
        <v>1329</v>
      </c>
      <c r="F263" t="s">
        <v>1330</v>
      </c>
      <c r="G263" t="s">
        <v>1374</v>
      </c>
      <c r="H263">
        <v>69</v>
      </c>
    </row>
    <row r="264" spans="1:12" x14ac:dyDescent="0.2">
      <c r="A264">
        <f>COUNTA(Books!$H264:$AAC264)</f>
        <v>1</v>
      </c>
      <c r="B264">
        <f t="shared" si="5"/>
        <v>148</v>
      </c>
      <c r="C264">
        <f>IF(A264&lt;1, "", B264+COUNTIF($B$5:$B263,B264))</f>
        <v>327</v>
      </c>
      <c r="E264" s="5" t="s">
        <v>1337</v>
      </c>
      <c r="F264" t="s">
        <v>1338</v>
      </c>
      <c r="G264" t="s">
        <v>1371</v>
      </c>
      <c r="H264">
        <v>69</v>
      </c>
    </row>
    <row r="265" spans="1:12" x14ac:dyDescent="0.2">
      <c r="A265">
        <f>COUNTA(Books!$H265:$AAC265)</f>
        <v>1</v>
      </c>
      <c r="B265">
        <f t="shared" si="5"/>
        <v>148</v>
      </c>
      <c r="C265">
        <f>IF(A265&lt;1, "", B265+COUNTIF($B$5:$B264,B265))</f>
        <v>328</v>
      </c>
      <c r="E265" s="5" t="s">
        <v>1341</v>
      </c>
      <c r="F265" t="s">
        <v>1342</v>
      </c>
      <c r="G265" t="s">
        <v>1369</v>
      </c>
      <c r="H265">
        <v>69</v>
      </c>
    </row>
    <row r="266" spans="1:12" x14ac:dyDescent="0.2">
      <c r="A266">
        <f>COUNTA(Books!$H266:$AAC266)</f>
        <v>1</v>
      </c>
      <c r="B266">
        <f t="shared" si="5"/>
        <v>148</v>
      </c>
      <c r="C266">
        <f>IF(A266&lt;1, "", B266+COUNTIF($B$5:$B265,B266))</f>
        <v>329</v>
      </c>
      <c r="E266" t="s">
        <v>793</v>
      </c>
      <c r="F266" t="s">
        <v>794</v>
      </c>
      <c r="G266" t="s">
        <v>795</v>
      </c>
      <c r="H266">
        <v>35</v>
      </c>
    </row>
    <row r="267" spans="1:12" x14ac:dyDescent="0.2">
      <c r="A267">
        <f>COUNTA(Books!$H267:$AAC267)</f>
        <v>2</v>
      </c>
      <c r="B267">
        <f t="shared" si="5"/>
        <v>76</v>
      </c>
      <c r="C267">
        <f>IF(A267&lt;1, "", B267+COUNTIF($B$5:$B266,B267))</f>
        <v>116</v>
      </c>
      <c r="E267" s="5" t="s">
        <v>943</v>
      </c>
      <c r="F267" t="s">
        <v>944</v>
      </c>
      <c r="G267" t="s">
        <v>945</v>
      </c>
      <c r="H267">
        <v>48</v>
      </c>
      <c r="I267">
        <v>58</v>
      </c>
    </row>
    <row r="268" spans="1:12" x14ac:dyDescent="0.2">
      <c r="A268">
        <f>COUNTA(Books!$H268:$AAC268)</f>
        <v>1</v>
      </c>
      <c r="B268">
        <f t="shared" si="5"/>
        <v>148</v>
      </c>
      <c r="C268">
        <f>IF(A268&lt;1, "", B268+COUNTIF($B$5:$B267,B268))</f>
        <v>330</v>
      </c>
      <c r="E268" s="4" t="s">
        <v>921</v>
      </c>
      <c r="F268" t="s">
        <v>922</v>
      </c>
      <c r="G268" t="s">
        <v>923</v>
      </c>
      <c r="H268">
        <v>47</v>
      </c>
    </row>
    <row r="269" spans="1:12" x14ac:dyDescent="0.2">
      <c r="A269">
        <f>COUNTA(Books!$H269:$AAC269)</f>
        <v>1</v>
      </c>
      <c r="B269">
        <f t="shared" si="5"/>
        <v>148</v>
      </c>
      <c r="C269">
        <f>IF(A269&lt;1, "", B269+COUNTIF($B$5:$B268,B269))</f>
        <v>331</v>
      </c>
      <c r="E269" s="5" t="s">
        <v>950</v>
      </c>
      <c r="F269" t="s">
        <v>951</v>
      </c>
      <c r="G269" t="s">
        <v>952</v>
      </c>
      <c r="H269">
        <v>48</v>
      </c>
    </row>
    <row r="270" spans="1:12" x14ac:dyDescent="0.2">
      <c r="A270">
        <f>COUNTA(Books!$H270:$AAC270)</f>
        <v>5</v>
      </c>
      <c r="B270">
        <f t="shared" si="5"/>
        <v>35</v>
      </c>
      <c r="C270">
        <f>IF(A270&lt;1, "", B270+COUNTIF($B$5:$B269,B270))</f>
        <v>37</v>
      </c>
      <c r="E270" t="s">
        <v>258</v>
      </c>
      <c r="F270" t="s">
        <v>259</v>
      </c>
      <c r="G270" t="s">
        <v>260</v>
      </c>
      <c r="H270">
        <v>7</v>
      </c>
      <c r="I270">
        <v>16</v>
      </c>
      <c r="J270">
        <v>41</v>
      </c>
      <c r="K270">
        <v>51</v>
      </c>
      <c r="L270">
        <v>64</v>
      </c>
    </row>
    <row r="271" spans="1:12" x14ac:dyDescent="0.2">
      <c r="A271">
        <f>COUNTA(Books!$H271:$AAC271)</f>
        <v>2</v>
      </c>
      <c r="B271">
        <f t="shared" si="5"/>
        <v>76</v>
      </c>
      <c r="C271">
        <f>IF(A271&lt;1, "", B271+COUNTIF($B$5:$B270,B271))</f>
        <v>117</v>
      </c>
      <c r="E271" s="4" t="s">
        <v>838</v>
      </c>
      <c r="F271" t="s">
        <v>400</v>
      </c>
      <c r="G271" t="s">
        <v>839</v>
      </c>
      <c r="H271">
        <v>39</v>
      </c>
      <c r="I271">
        <v>50</v>
      </c>
    </row>
    <row r="272" spans="1:12" x14ac:dyDescent="0.2">
      <c r="A272">
        <f>COUNTA(Books!$H272:$AAC272)</f>
        <v>1</v>
      </c>
      <c r="B272">
        <f t="shared" si="5"/>
        <v>148</v>
      </c>
      <c r="C272">
        <f>IF(A272&lt;1, "", B272+COUNTIF($B$5:$B271,B272))</f>
        <v>332</v>
      </c>
      <c r="E272" t="s">
        <v>550</v>
      </c>
      <c r="F272" t="s">
        <v>551</v>
      </c>
      <c r="G272" t="s">
        <v>552</v>
      </c>
      <c r="H272">
        <v>17</v>
      </c>
    </row>
    <row r="273" spans="1:15" x14ac:dyDescent="0.2">
      <c r="A273">
        <f>COUNTA(Books!$H273:$AAC273)</f>
        <v>1</v>
      </c>
      <c r="B273">
        <f t="shared" si="5"/>
        <v>148</v>
      </c>
      <c r="C273">
        <f>IF(A273&lt;1, "", B273+COUNTIF($B$5:$B272,B273))</f>
        <v>333</v>
      </c>
      <c r="E273" s="5" t="s">
        <v>1325</v>
      </c>
      <c r="F273" t="s">
        <v>1326</v>
      </c>
      <c r="G273" t="s">
        <v>1376</v>
      </c>
      <c r="H273">
        <v>69</v>
      </c>
    </row>
    <row r="274" spans="1:15" x14ac:dyDescent="0.2">
      <c r="A274">
        <f>COUNTA(Books!$H274:$AAC274)</f>
        <v>1</v>
      </c>
      <c r="B274">
        <f t="shared" si="5"/>
        <v>148</v>
      </c>
      <c r="C274">
        <f>IF(A274&lt;1, "", B274+COUNTIF($B$5:$B273,B274))</f>
        <v>334</v>
      </c>
      <c r="E274" t="s">
        <v>319</v>
      </c>
      <c r="F274" t="s">
        <v>318</v>
      </c>
      <c r="G274" t="s">
        <v>321</v>
      </c>
      <c r="H274">
        <v>8</v>
      </c>
    </row>
    <row r="275" spans="1:15" x14ac:dyDescent="0.2">
      <c r="A275">
        <f>COUNTA(Books!$H275:$AAC275)</f>
        <v>3</v>
      </c>
      <c r="B275">
        <f t="shared" si="5"/>
        <v>49</v>
      </c>
      <c r="C275">
        <f>IF(A275&lt;1, "", B275+COUNTIF($B$5:$B274,B275))</f>
        <v>63</v>
      </c>
      <c r="E275" t="s">
        <v>1262</v>
      </c>
      <c r="F275" t="s">
        <v>475</v>
      </c>
      <c r="G275" t="s">
        <v>476</v>
      </c>
      <c r="H275">
        <v>17</v>
      </c>
      <c r="I275">
        <v>64</v>
      </c>
      <c r="J275">
        <v>68</v>
      </c>
    </row>
    <row r="276" spans="1:15" x14ac:dyDescent="0.2">
      <c r="A276">
        <f>COUNTA(Books!$H276:$AAC276)</f>
        <v>1</v>
      </c>
      <c r="B276">
        <f t="shared" si="5"/>
        <v>148</v>
      </c>
      <c r="C276">
        <f>IF(A276&lt;1, "", B276+COUNTIF($B$5:$B275,B276))</f>
        <v>335</v>
      </c>
      <c r="E276" t="s">
        <v>776</v>
      </c>
      <c r="F276" t="s">
        <v>777</v>
      </c>
      <c r="G276" t="s">
        <v>651</v>
      </c>
      <c r="H276">
        <v>34</v>
      </c>
    </row>
    <row r="277" spans="1:15" x14ac:dyDescent="0.2">
      <c r="A277">
        <f>COUNTA(Books!$H277:$AAC277)</f>
        <v>1</v>
      </c>
      <c r="B277">
        <f t="shared" si="5"/>
        <v>148</v>
      </c>
      <c r="C277">
        <f>IF(A277&lt;1, "", B277+COUNTIF($B$5:$B276,B277))</f>
        <v>336</v>
      </c>
      <c r="E277" s="5" t="s">
        <v>1348</v>
      </c>
      <c r="F277" t="s">
        <v>1349</v>
      </c>
      <c r="G277" t="s">
        <v>1366</v>
      </c>
      <c r="H277">
        <v>69</v>
      </c>
    </row>
    <row r="278" spans="1:15" x14ac:dyDescent="0.2">
      <c r="A278">
        <f>COUNTA(Books!$H278:$AAC278)</f>
        <v>1</v>
      </c>
      <c r="B278">
        <f t="shared" si="5"/>
        <v>148</v>
      </c>
      <c r="C278">
        <f>IF(A278&lt;1, "", B278+COUNTIF($B$5:$B277,B278))</f>
        <v>337</v>
      </c>
      <c r="E278" t="s">
        <v>899</v>
      </c>
      <c r="F278" t="s">
        <v>900</v>
      </c>
      <c r="G278" t="s">
        <v>901</v>
      </c>
      <c r="H278">
        <v>45</v>
      </c>
    </row>
    <row r="279" spans="1:15" x14ac:dyDescent="0.2">
      <c r="A279">
        <f>COUNTA(Books!$H279:$AAC279)</f>
        <v>1</v>
      </c>
      <c r="B279">
        <f t="shared" si="5"/>
        <v>148</v>
      </c>
      <c r="C279">
        <f>IF(A279&lt;1, "", B279+COUNTIF($B$5:$B278,B279))</f>
        <v>338</v>
      </c>
      <c r="E279" t="s">
        <v>1233</v>
      </c>
      <c r="F279" t="s">
        <v>1013</v>
      </c>
      <c r="G279" t="s">
        <v>1254</v>
      </c>
      <c r="H279">
        <v>61</v>
      </c>
    </row>
    <row r="280" spans="1:15" x14ac:dyDescent="0.2">
      <c r="A280">
        <f>COUNTA(Books!$H280:$AAC280)</f>
        <v>1</v>
      </c>
      <c r="B280">
        <f t="shared" si="5"/>
        <v>148</v>
      </c>
      <c r="C280">
        <f>IF(A280&lt;1, "", B280+COUNTIF($B$5:$B279,B280))</f>
        <v>339</v>
      </c>
      <c r="E280" t="s">
        <v>1111</v>
      </c>
      <c r="F280" t="s">
        <v>475</v>
      </c>
      <c r="G280" t="s">
        <v>1112</v>
      </c>
      <c r="H280">
        <v>50</v>
      </c>
    </row>
    <row r="281" spans="1:15" x14ac:dyDescent="0.2">
      <c r="A281">
        <f>COUNTA(Books!$H281:$AAC281)</f>
        <v>1</v>
      </c>
      <c r="B281">
        <f t="shared" si="5"/>
        <v>148</v>
      </c>
      <c r="C281">
        <f>IF(A281&lt;1, "", B281+COUNTIF($B$5:$B280,B281))</f>
        <v>340</v>
      </c>
      <c r="E281" t="s">
        <v>270</v>
      </c>
      <c r="F281" t="s">
        <v>271</v>
      </c>
      <c r="G281" t="s">
        <v>272</v>
      </c>
      <c r="H281">
        <v>8</v>
      </c>
    </row>
    <row r="282" spans="1:15" x14ac:dyDescent="0.2">
      <c r="A282">
        <f>COUNTA(Books!$H282:$AAC282)</f>
        <v>1</v>
      </c>
      <c r="B282">
        <f t="shared" si="5"/>
        <v>148</v>
      </c>
      <c r="C282">
        <f>IF(A282&lt;1, "", B282+COUNTIF($B$5:$B281,B282))</f>
        <v>341</v>
      </c>
      <c r="E282" t="s">
        <v>269</v>
      </c>
      <c r="F282" t="s">
        <v>271</v>
      </c>
      <c r="G282" t="s">
        <v>272</v>
      </c>
      <c r="H282">
        <v>8</v>
      </c>
    </row>
    <row r="283" spans="1:15" x14ac:dyDescent="0.2">
      <c r="A283">
        <f>COUNTA(Books!$H283:$AAC283)</f>
        <v>8</v>
      </c>
      <c r="B283">
        <f t="shared" si="5"/>
        <v>21</v>
      </c>
      <c r="C283">
        <f>IF(A283&lt;1, "", B283+COUNTIF($B$5:$B282,B283))</f>
        <v>21</v>
      </c>
      <c r="E283" s="4" t="s">
        <v>174</v>
      </c>
      <c r="F283" t="s">
        <v>168</v>
      </c>
      <c r="G283" t="s">
        <v>171</v>
      </c>
      <c r="H283">
        <v>2</v>
      </c>
      <c r="I283">
        <v>7</v>
      </c>
      <c r="J283">
        <v>16</v>
      </c>
      <c r="K283">
        <v>22</v>
      </c>
      <c r="L283">
        <v>26</v>
      </c>
      <c r="M283">
        <v>38</v>
      </c>
      <c r="N283">
        <v>61</v>
      </c>
      <c r="O283">
        <v>69</v>
      </c>
    </row>
    <row r="284" spans="1:15" x14ac:dyDescent="0.2">
      <c r="A284">
        <f>COUNTA(Books!$H284:$AAC284)</f>
        <v>3</v>
      </c>
      <c r="B284">
        <f t="shared" si="5"/>
        <v>49</v>
      </c>
      <c r="C284">
        <f>IF(A284&lt;1, "", B284+COUNTIF($B$5:$B283,B284))</f>
        <v>64</v>
      </c>
      <c r="E284" t="s">
        <v>99</v>
      </c>
      <c r="F284" t="s">
        <v>100</v>
      </c>
      <c r="G284" t="s">
        <v>90</v>
      </c>
      <c r="H284">
        <v>2</v>
      </c>
      <c r="I284">
        <v>28</v>
      </c>
      <c r="J284">
        <v>69</v>
      </c>
    </row>
    <row r="285" spans="1:15" x14ac:dyDescent="0.2">
      <c r="A285">
        <f>COUNTA(Books!$H285:$AAC285)</f>
        <v>1</v>
      </c>
      <c r="B285">
        <f t="shared" si="5"/>
        <v>148</v>
      </c>
      <c r="C285">
        <f>IF(A285&lt;1, "", B285+COUNTIF($B$5:$B284,B285))</f>
        <v>342</v>
      </c>
      <c r="E285" t="s">
        <v>247</v>
      </c>
      <c r="F285" t="s">
        <v>248</v>
      </c>
      <c r="G285" t="s">
        <v>243</v>
      </c>
      <c r="H285">
        <v>5</v>
      </c>
    </row>
    <row r="286" spans="1:15" x14ac:dyDescent="0.2">
      <c r="A286">
        <f>COUNTA(Books!$H286:$AAC286)</f>
        <v>2</v>
      </c>
      <c r="B286">
        <f t="shared" si="5"/>
        <v>76</v>
      </c>
      <c r="C286">
        <f>IF(A286&lt;1, "", B286+COUNTIF($B$5:$B285,B286))</f>
        <v>118</v>
      </c>
      <c r="E286" t="s">
        <v>1205</v>
      </c>
      <c r="F286" t="s">
        <v>246</v>
      </c>
      <c r="G286" t="s">
        <v>243</v>
      </c>
      <c r="H286">
        <v>5</v>
      </c>
      <c r="I286">
        <v>55</v>
      </c>
    </row>
    <row r="287" spans="1:15" x14ac:dyDescent="0.2">
      <c r="A287">
        <f>COUNTA(Books!$H287:$AAC287)</f>
        <v>1</v>
      </c>
      <c r="B287">
        <f t="shared" si="5"/>
        <v>148</v>
      </c>
      <c r="C287">
        <f>IF(A287&lt;1, "", B287+COUNTIF($B$5:$B286,B287))</f>
        <v>343</v>
      </c>
      <c r="E287" t="s">
        <v>1125</v>
      </c>
      <c r="F287" t="s">
        <v>1126</v>
      </c>
      <c r="G287" t="s">
        <v>546</v>
      </c>
      <c r="H287">
        <v>50</v>
      </c>
    </row>
    <row r="288" spans="1:15" x14ac:dyDescent="0.2">
      <c r="A288">
        <f>COUNTA(Books!$H288:$AAC288)</f>
        <v>1</v>
      </c>
      <c r="B288">
        <f t="shared" si="5"/>
        <v>148</v>
      </c>
      <c r="C288">
        <f>IF(A288&lt;1, "", B288+COUNTIF($B$5:$B287,B288))</f>
        <v>344</v>
      </c>
      <c r="E288" t="s">
        <v>42</v>
      </c>
      <c r="F288" t="s">
        <v>43</v>
      </c>
      <c r="G288" t="s">
        <v>81</v>
      </c>
      <c r="H288">
        <v>2</v>
      </c>
    </row>
    <row r="289" spans="1:10" x14ac:dyDescent="0.2">
      <c r="A289">
        <f>COUNTA(Books!$H289:$AAC289)</f>
        <v>1</v>
      </c>
      <c r="B289">
        <f t="shared" si="5"/>
        <v>148</v>
      </c>
      <c r="C289">
        <f>IF(A289&lt;1, "", B289+COUNTIF($B$5:$B288,B289))</f>
        <v>345</v>
      </c>
      <c r="E289" s="4" t="s">
        <v>1293</v>
      </c>
      <c r="F289" t="s">
        <v>1304</v>
      </c>
      <c r="G289" t="s">
        <v>1305</v>
      </c>
      <c r="H289">
        <v>68</v>
      </c>
    </row>
    <row r="290" spans="1:10" x14ac:dyDescent="0.2">
      <c r="A290">
        <f>COUNTA(Books!$H290:$AAC290)</f>
        <v>1</v>
      </c>
      <c r="B290">
        <f t="shared" si="5"/>
        <v>148</v>
      </c>
      <c r="C290">
        <f>IF(A290&lt;1, "", B290+COUNTIF($B$5:$B289,B290))</f>
        <v>346</v>
      </c>
      <c r="E290" t="s">
        <v>822</v>
      </c>
      <c r="F290" t="s">
        <v>823</v>
      </c>
      <c r="G290" t="s">
        <v>824</v>
      </c>
      <c r="H290">
        <v>37</v>
      </c>
    </row>
    <row r="291" spans="1:10" x14ac:dyDescent="0.2">
      <c r="A291">
        <f>COUNTA(Books!$H291:$AAC291)</f>
        <v>1</v>
      </c>
      <c r="B291">
        <f t="shared" si="5"/>
        <v>148</v>
      </c>
      <c r="C291">
        <f>IF(A291&lt;1, "", B291+COUNTIF($B$5:$B290,B291))</f>
        <v>347</v>
      </c>
      <c r="E291" t="s">
        <v>222</v>
      </c>
      <c r="F291" t="s">
        <v>223</v>
      </c>
      <c r="G291" t="s">
        <v>224</v>
      </c>
      <c r="H291">
        <v>3</v>
      </c>
    </row>
    <row r="292" spans="1:10" x14ac:dyDescent="0.2">
      <c r="A292">
        <f>COUNTA(Books!$H292:$AAC292)</f>
        <v>1</v>
      </c>
      <c r="B292">
        <f t="shared" si="5"/>
        <v>148</v>
      </c>
      <c r="C292">
        <f>IF(A292&lt;1, "", B292+COUNTIF($B$5:$B291,B292))</f>
        <v>348</v>
      </c>
      <c r="E292" t="s">
        <v>660</v>
      </c>
      <c r="F292" t="s">
        <v>452</v>
      </c>
      <c r="G292" t="s">
        <v>494</v>
      </c>
      <c r="H292">
        <v>26</v>
      </c>
    </row>
    <row r="293" spans="1:10" x14ac:dyDescent="0.2">
      <c r="A293">
        <f>COUNTA(Books!$H293:$AAC293)</f>
        <v>2</v>
      </c>
      <c r="B293">
        <f t="shared" si="5"/>
        <v>76</v>
      </c>
      <c r="C293">
        <f>IF(A293&lt;1, "", B293+COUNTIF($B$5:$B292,B293))</f>
        <v>119</v>
      </c>
      <c r="E293" s="5" t="s">
        <v>962</v>
      </c>
      <c r="F293" t="s">
        <v>963</v>
      </c>
      <c r="G293" t="s">
        <v>708</v>
      </c>
      <c r="H293">
        <v>49</v>
      </c>
      <c r="I293">
        <v>50</v>
      </c>
    </row>
    <row r="294" spans="1:10" x14ac:dyDescent="0.2">
      <c r="A294">
        <f>COUNTA(Books!$H294:$AAC294)</f>
        <v>1</v>
      </c>
      <c r="B294">
        <f t="shared" si="5"/>
        <v>148</v>
      </c>
      <c r="C294">
        <f>IF(A294&lt;1, "", B294+COUNTIF($B$5:$B293,B294))</f>
        <v>349</v>
      </c>
      <c r="E294" s="4" t="s">
        <v>807</v>
      </c>
      <c r="F294" t="s">
        <v>808</v>
      </c>
      <c r="G294" t="s">
        <v>809</v>
      </c>
      <c r="H294">
        <v>37</v>
      </c>
    </row>
    <row r="295" spans="1:10" x14ac:dyDescent="0.2">
      <c r="A295">
        <f>COUNTA(Books!$H295:$AAC295)</f>
        <v>2</v>
      </c>
      <c r="B295">
        <f t="shared" si="5"/>
        <v>76</v>
      </c>
      <c r="C295">
        <f>IF(A295&lt;1, "", B295+COUNTIF($B$5:$B294,B295))</f>
        <v>120</v>
      </c>
      <c r="E295" s="5" t="s">
        <v>986</v>
      </c>
      <c r="F295" t="s">
        <v>987</v>
      </c>
      <c r="G295" t="s">
        <v>988</v>
      </c>
      <c r="H295">
        <v>49</v>
      </c>
      <c r="I295">
        <v>50</v>
      </c>
    </row>
    <row r="296" spans="1:10" x14ac:dyDescent="0.2">
      <c r="A296">
        <f>COUNTA(Books!$H296:$AAC296)</f>
        <v>3</v>
      </c>
      <c r="B296">
        <f t="shared" si="5"/>
        <v>49</v>
      </c>
      <c r="C296">
        <f>IF(A296&lt;1, "", B296+COUNTIF($B$5:$B295,B296))</f>
        <v>65</v>
      </c>
      <c r="E296" t="s">
        <v>829</v>
      </c>
      <c r="F296" t="s">
        <v>830</v>
      </c>
      <c r="G296" t="s">
        <v>831</v>
      </c>
      <c r="H296">
        <v>38</v>
      </c>
      <c r="I296">
        <v>49</v>
      </c>
      <c r="J296">
        <v>50</v>
      </c>
    </row>
    <row r="297" spans="1:10" x14ac:dyDescent="0.2">
      <c r="A297">
        <f>COUNTA(Books!$H297:$AAC297)</f>
        <v>1</v>
      </c>
      <c r="B297">
        <f t="shared" si="5"/>
        <v>148</v>
      </c>
      <c r="C297">
        <f>IF(A297&lt;1, "", B297+COUNTIF($B$5:$B296,B297))</f>
        <v>350</v>
      </c>
      <c r="E297" s="5" t="s">
        <v>1040</v>
      </c>
      <c r="F297" t="s">
        <v>1041</v>
      </c>
      <c r="G297" t="s">
        <v>1042</v>
      </c>
      <c r="H297">
        <v>49</v>
      </c>
    </row>
    <row r="298" spans="1:10" x14ac:dyDescent="0.2">
      <c r="A298">
        <f>COUNTA(Books!$H298:$AAC298)</f>
        <v>2</v>
      </c>
      <c r="B298">
        <f t="shared" si="5"/>
        <v>76</v>
      </c>
      <c r="C298">
        <f>IF(A298&lt;1, "", B298+COUNTIF($B$5:$B297,B298))</f>
        <v>121</v>
      </c>
      <c r="E298" s="4" t="s">
        <v>225</v>
      </c>
      <c r="F298" t="s">
        <v>226</v>
      </c>
      <c r="G298" t="s">
        <v>224</v>
      </c>
      <c r="H298">
        <v>3</v>
      </c>
      <c r="I298">
        <v>32</v>
      </c>
    </row>
    <row r="299" spans="1:10" x14ac:dyDescent="0.2">
      <c r="A299">
        <f>COUNTA(Books!$H299:$AAC299)</f>
        <v>1</v>
      </c>
      <c r="B299">
        <f t="shared" si="5"/>
        <v>148</v>
      </c>
      <c r="C299">
        <f>IF(A299&lt;1, "", B299+COUNTIF($B$5:$B298,B299))</f>
        <v>351</v>
      </c>
      <c r="E299" t="s">
        <v>715</v>
      </c>
      <c r="F299" t="s">
        <v>716</v>
      </c>
      <c r="G299" t="s">
        <v>714</v>
      </c>
      <c r="H299">
        <v>29</v>
      </c>
    </row>
    <row r="300" spans="1:10" x14ac:dyDescent="0.2">
      <c r="A300">
        <f>COUNTA(Books!$H300:$AAC300)</f>
        <v>1</v>
      </c>
      <c r="B300">
        <f t="shared" si="5"/>
        <v>148</v>
      </c>
      <c r="C300">
        <f>IF(A300&lt;1, "", B300+COUNTIF($B$5:$B299,B300))</f>
        <v>352</v>
      </c>
      <c r="E300" s="4" t="s">
        <v>1073</v>
      </c>
      <c r="F300" t="s">
        <v>1074</v>
      </c>
      <c r="G300" t="s">
        <v>549</v>
      </c>
      <c r="H300">
        <v>50</v>
      </c>
    </row>
    <row r="301" spans="1:10" x14ac:dyDescent="0.2">
      <c r="A301">
        <f>COUNTA(Books!$H301:$AAC301)</f>
        <v>1</v>
      </c>
      <c r="B301">
        <f t="shared" si="5"/>
        <v>148</v>
      </c>
      <c r="C301">
        <f>IF(A301&lt;1, "", B301+COUNTIF($B$5:$B300,B301))</f>
        <v>353</v>
      </c>
      <c r="E301" s="5" t="s">
        <v>1333</v>
      </c>
      <c r="F301" t="s">
        <v>1334</v>
      </c>
      <c r="G301" t="s">
        <v>1370</v>
      </c>
      <c r="H301">
        <v>69</v>
      </c>
    </row>
    <row r="302" spans="1:10" x14ac:dyDescent="0.2">
      <c r="A302">
        <f>COUNTA(Books!$H302:$AAC302)</f>
        <v>1</v>
      </c>
      <c r="B302">
        <f t="shared" si="5"/>
        <v>148</v>
      </c>
      <c r="C302">
        <f>IF(A302&lt;1, "", B302+COUNTIF($B$5:$B301,B302))</f>
        <v>354</v>
      </c>
      <c r="E302" t="s">
        <v>745</v>
      </c>
      <c r="F302" t="s">
        <v>746</v>
      </c>
      <c r="G302" t="s">
        <v>742</v>
      </c>
      <c r="H302">
        <v>31</v>
      </c>
    </row>
    <row r="303" spans="1:10" x14ac:dyDescent="0.2">
      <c r="A303">
        <f>COUNTA(Books!$H303:$AAC303)</f>
        <v>1</v>
      </c>
      <c r="B303">
        <f t="shared" si="5"/>
        <v>148</v>
      </c>
      <c r="C303">
        <f>IF(A303&lt;1, "", B303+COUNTIF($B$5:$B302,B303))</f>
        <v>355</v>
      </c>
      <c r="E303" t="s">
        <v>204</v>
      </c>
      <c r="F303" t="s">
        <v>205</v>
      </c>
      <c r="G303" t="s">
        <v>203</v>
      </c>
      <c r="H303">
        <v>3</v>
      </c>
    </row>
    <row r="304" spans="1:10" x14ac:dyDescent="0.2">
      <c r="A304">
        <f>COUNTA(Books!$H304:$AAC304)</f>
        <v>2</v>
      </c>
      <c r="B304">
        <f t="shared" si="5"/>
        <v>76</v>
      </c>
      <c r="C304">
        <f>IF(A304&lt;1, "", B304+COUNTIF($B$5:$B303,B304))</f>
        <v>122</v>
      </c>
      <c r="E304" s="4" t="s">
        <v>96</v>
      </c>
      <c r="F304" t="s">
        <v>97</v>
      </c>
      <c r="G304" t="s">
        <v>90</v>
      </c>
      <c r="H304">
        <v>2</v>
      </c>
      <c r="I304">
        <v>26</v>
      </c>
    </row>
    <row r="305" spans="1:26" x14ac:dyDescent="0.2">
      <c r="A305">
        <f>COUNTA(Books!$H305:$AAC305)</f>
        <v>1</v>
      </c>
      <c r="B305">
        <f t="shared" si="5"/>
        <v>148</v>
      </c>
      <c r="C305">
        <f>IF(A305&lt;1, "", B305+COUNTIF($B$5:$B304,B305))</f>
        <v>356</v>
      </c>
      <c r="E305" t="s">
        <v>301</v>
      </c>
      <c r="F305" t="s">
        <v>302</v>
      </c>
      <c r="G305" t="s">
        <v>303</v>
      </c>
      <c r="H305">
        <v>8</v>
      </c>
    </row>
    <row r="306" spans="1:26" x14ac:dyDescent="0.2">
      <c r="A306">
        <f>COUNTA(Books!$H306:$AAC306)</f>
        <v>1</v>
      </c>
      <c r="B306">
        <f t="shared" si="5"/>
        <v>148</v>
      </c>
      <c r="C306">
        <f>IF(A306&lt;1, "", B306+COUNTIF($B$5:$B305,B306))</f>
        <v>357</v>
      </c>
      <c r="E306" t="s">
        <v>313</v>
      </c>
      <c r="F306" t="s">
        <v>314</v>
      </c>
      <c r="G306" t="s">
        <v>315</v>
      </c>
      <c r="H306">
        <v>8</v>
      </c>
    </row>
    <row r="307" spans="1:26" x14ac:dyDescent="0.2">
      <c r="A307">
        <f>COUNTA(Books!$H307:$AAC307)</f>
        <v>1</v>
      </c>
      <c r="B307">
        <f t="shared" si="5"/>
        <v>148</v>
      </c>
      <c r="C307">
        <f>IF(A307&lt;1, "", B307+COUNTIF($B$5:$B306,B307))</f>
        <v>358</v>
      </c>
      <c r="E307" t="s">
        <v>691</v>
      </c>
      <c r="F307" t="s">
        <v>692</v>
      </c>
      <c r="G307" t="s">
        <v>693</v>
      </c>
      <c r="H307">
        <v>29</v>
      </c>
    </row>
    <row r="308" spans="1:26" x14ac:dyDescent="0.2">
      <c r="A308">
        <f>COUNTA(Books!$H308:$AAC308)</f>
        <v>1</v>
      </c>
      <c r="B308">
        <f t="shared" si="5"/>
        <v>148</v>
      </c>
      <c r="C308">
        <f>IF(A308&lt;1, "", B308+COUNTIF($B$5:$B307,B308))</f>
        <v>359</v>
      </c>
      <c r="E308" t="s">
        <v>877</v>
      </c>
      <c r="F308" t="s">
        <v>878</v>
      </c>
      <c r="G308" t="s">
        <v>879</v>
      </c>
      <c r="H308">
        <v>44</v>
      </c>
    </row>
    <row r="309" spans="1:26" x14ac:dyDescent="0.2">
      <c r="A309">
        <f>COUNTA(Books!$H309:$AAC309)</f>
        <v>1</v>
      </c>
      <c r="B309">
        <f t="shared" si="5"/>
        <v>148</v>
      </c>
      <c r="C309">
        <f>IF(A309&lt;1, "", B309+COUNTIF($B$5:$B308,B309))</f>
        <v>360</v>
      </c>
      <c r="E309" t="s">
        <v>108</v>
      </c>
      <c r="F309" t="s">
        <v>109</v>
      </c>
      <c r="G309" t="s">
        <v>110</v>
      </c>
      <c r="H309">
        <v>2</v>
      </c>
    </row>
    <row r="310" spans="1:26" x14ac:dyDescent="0.2">
      <c r="A310">
        <f>COUNTA(Books!$H310:$AAC310)</f>
        <v>1</v>
      </c>
      <c r="B310">
        <f t="shared" si="5"/>
        <v>148</v>
      </c>
      <c r="C310">
        <f>IF(A310&lt;1, "", B310+COUNTIF($B$5:$B309,B310))</f>
        <v>361</v>
      </c>
      <c r="E310" t="s">
        <v>920</v>
      </c>
      <c r="F310" t="s">
        <v>563</v>
      </c>
      <c r="G310" t="s">
        <v>924</v>
      </c>
      <c r="H310">
        <v>47</v>
      </c>
    </row>
    <row r="311" spans="1:26" x14ac:dyDescent="0.2">
      <c r="A311">
        <f>COUNTA(Books!$H311:$AAC311)</f>
        <v>19</v>
      </c>
      <c r="B311">
        <f t="shared" si="5"/>
        <v>6</v>
      </c>
      <c r="C311">
        <f>IF(A311&lt;1, "", B311+COUNTIF($B$5:$B310,B311))</f>
        <v>6</v>
      </c>
      <c r="D311" s="11" t="s">
        <v>640</v>
      </c>
      <c r="E311" t="s">
        <v>255</v>
      </c>
      <c r="F311" t="s">
        <v>1270</v>
      </c>
      <c r="G311" t="s">
        <v>256</v>
      </c>
      <c r="H311">
        <v>6</v>
      </c>
      <c r="I311">
        <v>10</v>
      </c>
      <c r="J311">
        <v>11</v>
      </c>
      <c r="K311">
        <v>17</v>
      </c>
      <c r="L311">
        <v>16</v>
      </c>
      <c r="M311">
        <v>20</v>
      </c>
      <c r="N311">
        <v>24</v>
      </c>
      <c r="O311">
        <v>25</v>
      </c>
      <c r="P311">
        <v>38</v>
      </c>
      <c r="Q311">
        <v>46</v>
      </c>
      <c r="R311">
        <v>50</v>
      </c>
      <c r="S311">
        <v>52</v>
      </c>
      <c r="T311">
        <v>61</v>
      </c>
      <c r="U311">
        <v>64</v>
      </c>
      <c r="V311">
        <v>65</v>
      </c>
      <c r="W311">
        <v>66</v>
      </c>
      <c r="X311">
        <v>67</v>
      </c>
      <c r="Y311">
        <v>68</v>
      </c>
      <c r="Z311">
        <v>69</v>
      </c>
    </row>
    <row r="312" spans="1:26" x14ac:dyDescent="0.2">
      <c r="A312">
        <f>COUNTA(Books!$H312:$AAC312)</f>
        <v>1</v>
      </c>
      <c r="B312">
        <f t="shared" si="5"/>
        <v>148</v>
      </c>
      <c r="C312">
        <f>IF(A312&lt;1, "", B312+COUNTIF($B$5:$B311,B312))</f>
        <v>362</v>
      </c>
      <c r="E312" t="s">
        <v>54</v>
      </c>
      <c r="F312" t="s">
        <v>55</v>
      </c>
      <c r="G312" t="s">
        <v>83</v>
      </c>
      <c r="H312">
        <v>2</v>
      </c>
    </row>
    <row r="313" spans="1:26" x14ac:dyDescent="0.2">
      <c r="A313">
        <f>COUNTA(Books!$H313:$AAC313)</f>
        <v>1</v>
      </c>
      <c r="B313">
        <f t="shared" si="5"/>
        <v>148</v>
      </c>
      <c r="C313">
        <f>IF(A313&lt;1, "", B313+COUNTIF($B$5:$B312,B313))</f>
        <v>363</v>
      </c>
      <c r="E313" t="s">
        <v>1267</v>
      </c>
      <c r="F313" t="s">
        <v>1271</v>
      </c>
      <c r="G313" t="s">
        <v>853</v>
      </c>
      <c r="H313">
        <v>64</v>
      </c>
    </row>
    <row r="314" spans="1:26" x14ac:dyDescent="0.2">
      <c r="A314">
        <f>COUNTA(Books!$H314:$AAC314)</f>
        <v>1</v>
      </c>
      <c r="B314">
        <f t="shared" si="5"/>
        <v>148</v>
      </c>
      <c r="C314">
        <f>IF(A314&lt;1, "", B314+COUNTIF($B$5:$B313,B314))</f>
        <v>364</v>
      </c>
      <c r="E314" s="4" t="s">
        <v>591</v>
      </c>
      <c r="F314" t="s">
        <v>592</v>
      </c>
      <c r="G314" t="s">
        <v>143</v>
      </c>
      <c r="H314">
        <v>17</v>
      </c>
    </row>
    <row r="315" spans="1:26" x14ac:dyDescent="0.2">
      <c r="A315">
        <f>COUNTA(Books!$H315:$AAC315)</f>
        <v>2</v>
      </c>
      <c r="B315">
        <f t="shared" si="5"/>
        <v>76</v>
      </c>
      <c r="C315">
        <f>IF(A315&lt;1, "", B315+COUNTIF($B$5:$B314,B315))</f>
        <v>123</v>
      </c>
      <c r="E315" t="s">
        <v>7</v>
      </c>
      <c r="F315" t="s">
        <v>20</v>
      </c>
      <c r="G315" t="s">
        <v>121</v>
      </c>
      <c r="H315">
        <v>1</v>
      </c>
      <c r="I315">
        <v>30</v>
      </c>
    </row>
    <row r="316" spans="1:26" x14ac:dyDescent="0.2">
      <c r="A316">
        <f>COUNTA(Books!$H316:$AAC316)</f>
        <v>1</v>
      </c>
      <c r="B316">
        <f t="shared" si="5"/>
        <v>148</v>
      </c>
      <c r="C316">
        <f>IF(A316&lt;1, "", B316+COUNTIF($B$5:$B315,B316))</f>
        <v>365</v>
      </c>
      <c r="E316" s="5" t="s">
        <v>1331</v>
      </c>
      <c r="F316" t="s">
        <v>1332</v>
      </c>
      <c r="G316" t="s">
        <v>1373</v>
      </c>
      <c r="H316">
        <v>69</v>
      </c>
    </row>
    <row r="317" spans="1:26" x14ac:dyDescent="0.2">
      <c r="A317">
        <f>COUNTA(Books!$H317:$AAC317)</f>
        <v>1</v>
      </c>
      <c r="B317">
        <f t="shared" si="5"/>
        <v>148</v>
      </c>
      <c r="C317">
        <f>IF(A317&lt;1, "", B317+COUNTIF($B$5:$B316,B317))</f>
        <v>366</v>
      </c>
      <c r="E317" t="s">
        <v>63</v>
      </c>
      <c r="F317" t="s">
        <v>64</v>
      </c>
      <c r="G317" t="s">
        <v>84</v>
      </c>
      <c r="H317">
        <v>2</v>
      </c>
    </row>
    <row r="318" spans="1:26" x14ac:dyDescent="0.2">
      <c r="A318">
        <f>COUNTA(Books!$H318:$AAC318)</f>
        <v>1</v>
      </c>
      <c r="B318">
        <f t="shared" si="5"/>
        <v>148</v>
      </c>
      <c r="C318">
        <f>IF(A318&lt;1, "", B318+COUNTIF($B$5:$B317,B318))</f>
        <v>367</v>
      </c>
      <c r="E318" t="s">
        <v>588</v>
      </c>
      <c r="F318" t="s">
        <v>589</v>
      </c>
      <c r="G318" t="s">
        <v>590</v>
      </c>
      <c r="H318">
        <v>17</v>
      </c>
    </row>
    <row r="319" spans="1:26" x14ac:dyDescent="0.2">
      <c r="A319">
        <f>COUNTA(Books!$H319:$AAC319)</f>
        <v>2</v>
      </c>
      <c r="B319">
        <f t="shared" si="5"/>
        <v>76</v>
      </c>
      <c r="C319">
        <f>IF(A319&lt;1, "", B319+COUNTIF($B$5:$B318,B319))</f>
        <v>124</v>
      </c>
      <c r="E319" t="s">
        <v>594</v>
      </c>
      <c r="F319" t="s">
        <v>595</v>
      </c>
      <c r="G319" t="s">
        <v>596</v>
      </c>
      <c r="H319">
        <v>17</v>
      </c>
      <c r="I319">
        <v>48</v>
      </c>
    </row>
    <row r="320" spans="1:26" x14ac:dyDescent="0.2">
      <c r="A320">
        <f>COUNTA(Books!$H320:$AAC320)</f>
        <v>1</v>
      </c>
      <c r="B320">
        <f t="shared" si="5"/>
        <v>148</v>
      </c>
      <c r="C320">
        <f>IF(A320&lt;1, "", B320+COUNTIF($B$5:$B319,B320))</f>
        <v>368</v>
      </c>
      <c r="E320" t="s">
        <v>1097</v>
      </c>
      <c r="F320" t="s">
        <v>1098</v>
      </c>
      <c r="G320" t="s">
        <v>1099</v>
      </c>
      <c r="H320">
        <v>50</v>
      </c>
    </row>
    <row r="321" spans="1:13" x14ac:dyDescent="0.2">
      <c r="A321">
        <f>COUNTA(Books!$H321:$AAC321)</f>
        <v>1</v>
      </c>
      <c r="B321">
        <f t="shared" si="5"/>
        <v>148</v>
      </c>
      <c r="C321">
        <f>IF(A321&lt;1, "", B321+COUNTIF($B$5:$B320,B321))</f>
        <v>369</v>
      </c>
      <c r="E321" t="s">
        <v>1108</v>
      </c>
      <c r="F321" t="s">
        <v>1109</v>
      </c>
      <c r="G321" t="s">
        <v>1110</v>
      </c>
      <c r="H321">
        <v>50</v>
      </c>
    </row>
    <row r="322" spans="1:13" x14ac:dyDescent="0.2">
      <c r="A322">
        <f>COUNTA(Books!$H322:$AAC322)</f>
        <v>1</v>
      </c>
      <c r="B322">
        <f t="shared" si="5"/>
        <v>148</v>
      </c>
      <c r="C322">
        <f>IF(A322&lt;1, "", B322+COUNTIF($B$5:$B321,B322))</f>
        <v>370</v>
      </c>
      <c r="E322" t="s">
        <v>1071</v>
      </c>
      <c r="F322" t="s">
        <v>488</v>
      </c>
      <c r="G322" t="s">
        <v>1072</v>
      </c>
      <c r="H322">
        <v>50</v>
      </c>
    </row>
    <row r="323" spans="1:13" x14ac:dyDescent="0.2">
      <c r="A323">
        <f>COUNTA(Books!$H323:$AAC323)</f>
        <v>1</v>
      </c>
      <c r="B323">
        <f t="shared" si="5"/>
        <v>148</v>
      </c>
      <c r="C323">
        <f>IF(A323&lt;1, "", B323+COUNTIF($B$5:$B322,B323))</f>
        <v>371</v>
      </c>
      <c r="E323" t="s">
        <v>1173</v>
      </c>
      <c r="F323" t="s">
        <v>1174</v>
      </c>
      <c r="G323" t="s">
        <v>1175</v>
      </c>
      <c r="H323">
        <v>50</v>
      </c>
    </row>
    <row r="324" spans="1:13" x14ac:dyDescent="0.2">
      <c r="A324">
        <f>COUNTA(Books!$H324:$AAC324)</f>
        <v>1</v>
      </c>
      <c r="B324">
        <f t="shared" si="5"/>
        <v>148</v>
      </c>
      <c r="C324">
        <f>IF(A324&lt;1, "", B324+COUNTIF($B$5:$B323,B324))</f>
        <v>372</v>
      </c>
      <c r="E324" t="s">
        <v>229</v>
      </c>
      <c r="F324" t="s">
        <v>230</v>
      </c>
      <c r="G324" t="s">
        <v>231</v>
      </c>
      <c r="H324">
        <v>3</v>
      </c>
    </row>
    <row r="325" spans="1:13" x14ac:dyDescent="0.2">
      <c r="A325">
        <f>COUNTA(Books!$H325:$AAC325)</f>
        <v>1</v>
      </c>
      <c r="B325">
        <f t="shared" si="5"/>
        <v>148</v>
      </c>
      <c r="C325">
        <f>IF(A325&lt;1, "", B325+COUNTIF($B$5:$B324,B325))</f>
        <v>373</v>
      </c>
      <c r="E325" s="4" t="s">
        <v>766</v>
      </c>
      <c r="F325" t="s">
        <v>767</v>
      </c>
      <c r="G325" t="s">
        <v>768</v>
      </c>
      <c r="H325">
        <v>32</v>
      </c>
    </row>
    <row r="326" spans="1:13" x14ac:dyDescent="0.2">
      <c r="A326">
        <f>COUNTA(Books!$H326:$AAC326)</f>
        <v>1</v>
      </c>
      <c r="B326">
        <f t="shared" ref="B326:B389" si="6">RANK(A326, $A$5:$A$997)</f>
        <v>148</v>
      </c>
      <c r="C326">
        <f>IF(A326&lt;1, "", B326+COUNTIF($B$5:$B325,B326))</f>
        <v>374</v>
      </c>
      <c r="E326" s="5" t="s">
        <v>1051</v>
      </c>
      <c r="F326" t="s">
        <v>1052</v>
      </c>
      <c r="G326" t="s">
        <v>1053</v>
      </c>
      <c r="H326">
        <v>49</v>
      </c>
    </row>
    <row r="327" spans="1:13" x14ac:dyDescent="0.2">
      <c r="A327">
        <f>COUNTA(Books!$H327:$AAC327)</f>
        <v>1</v>
      </c>
      <c r="B327">
        <f t="shared" si="6"/>
        <v>148</v>
      </c>
      <c r="C327">
        <f>IF(A327&lt;1, "", B327+COUNTIF($B$5:$B326,B327))</f>
        <v>375</v>
      </c>
      <c r="E327" t="s">
        <v>706</v>
      </c>
      <c r="F327" t="s">
        <v>707</v>
      </c>
      <c r="G327" t="s">
        <v>708</v>
      </c>
      <c r="H327">
        <v>29</v>
      </c>
    </row>
    <row r="328" spans="1:13" x14ac:dyDescent="0.2">
      <c r="A328">
        <f>COUNTA(Books!$H328:$AAC328)</f>
        <v>1</v>
      </c>
      <c r="B328">
        <f t="shared" si="6"/>
        <v>148</v>
      </c>
      <c r="C328">
        <f>IF(A328&lt;1, "", B328+COUNTIF($B$5:$B327,B328))</f>
        <v>376</v>
      </c>
      <c r="E328" t="s">
        <v>868</v>
      </c>
      <c r="F328" t="s">
        <v>869</v>
      </c>
      <c r="G328" t="s">
        <v>870</v>
      </c>
      <c r="H328">
        <v>42</v>
      </c>
    </row>
    <row r="329" spans="1:13" x14ac:dyDescent="0.2">
      <c r="A329">
        <f>COUNTA(Books!$H329:$AAC329)</f>
        <v>1</v>
      </c>
      <c r="B329">
        <f t="shared" si="6"/>
        <v>148</v>
      </c>
      <c r="C329">
        <f>IF(A329&lt;1, "", B329+COUNTIF($B$5:$B328,B329))</f>
        <v>377</v>
      </c>
      <c r="E329" t="s">
        <v>912</v>
      </c>
      <c r="F329" t="s">
        <v>913</v>
      </c>
      <c r="G329" t="s">
        <v>914</v>
      </c>
      <c r="H329">
        <v>45</v>
      </c>
    </row>
    <row r="330" spans="1:13" x14ac:dyDescent="0.2">
      <c r="A330">
        <f>COUNTA(Books!$H330:$AAC330)</f>
        <v>1</v>
      </c>
      <c r="B330">
        <f t="shared" si="6"/>
        <v>148</v>
      </c>
      <c r="C330">
        <f>IF(A330&lt;1, "", B330+COUNTIF($B$5:$B329,B330))</f>
        <v>378</v>
      </c>
      <c r="E330" t="s">
        <v>814</v>
      </c>
      <c r="F330" t="s">
        <v>815</v>
      </c>
      <c r="G330" t="s">
        <v>816</v>
      </c>
      <c r="H330">
        <v>37</v>
      </c>
    </row>
    <row r="331" spans="1:13" x14ac:dyDescent="0.2">
      <c r="A331">
        <f>COUNTA(Books!$H331:$AAC331)</f>
        <v>2</v>
      </c>
      <c r="B331">
        <f t="shared" si="6"/>
        <v>76</v>
      </c>
      <c r="C331">
        <f>IF(A331&lt;1, "", B331+COUNTIF($B$5:$B330,B331))</f>
        <v>125</v>
      </c>
      <c r="E331" t="s">
        <v>615</v>
      </c>
      <c r="F331" t="s">
        <v>616</v>
      </c>
      <c r="G331" t="s">
        <v>617</v>
      </c>
      <c r="H331">
        <v>20</v>
      </c>
      <c r="I331">
        <v>50</v>
      </c>
    </row>
    <row r="332" spans="1:13" x14ac:dyDescent="0.2">
      <c r="A332">
        <f>COUNTA(Books!$H332:$AAC332)</f>
        <v>1</v>
      </c>
      <c r="B332">
        <f t="shared" si="6"/>
        <v>148</v>
      </c>
      <c r="C332">
        <f>IF(A332&lt;1, "", B332+COUNTIF($B$5:$B331,B332))</f>
        <v>379</v>
      </c>
      <c r="E332" t="s">
        <v>681</v>
      </c>
      <c r="F332" t="s">
        <v>682</v>
      </c>
      <c r="G332" t="s">
        <v>683</v>
      </c>
      <c r="H332">
        <v>28</v>
      </c>
    </row>
    <row r="333" spans="1:13" x14ac:dyDescent="0.2">
      <c r="A333">
        <f>COUNTA(Books!$H333:$AAC333)</f>
        <v>6</v>
      </c>
      <c r="B333">
        <f t="shared" si="6"/>
        <v>27</v>
      </c>
      <c r="C333">
        <f>IF(A333&lt;1, "", B333+COUNTIF($B$5:$B332,B333))</f>
        <v>31</v>
      </c>
      <c r="E333" t="s">
        <v>196</v>
      </c>
      <c r="F333" t="s">
        <v>197</v>
      </c>
      <c r="G333" t="s">
        <v>125</v>
      </c>
      <c r="H333">
        <v>3</v>
      </c>
      <c r="I333">
        <v>4</v>
      </c>
      <c r="J333">
        <v>17</v>
      </c>
      <c r="K333">
        <v>42</v>
      </c>
      <c r="L333">
        <v>62</v>
      </c>
      <c r="M333">
        <v>68</v>
      </c>
    </row>
    <row r="334" spans="1:13" x14ac:dyDescent="0.2">
      <c r="A334">
        <f>COUNTA(Books!$H334:$AAC334)</f>
        <v>1</v>
      </c>
      <c r="B334">
        <f t="shared" si="6"/>
        <v>148</v>
      </c>
      <c r="C334">
        <f>IF(A334&lt;1, "", B334+COUNTIF($B$5:$B333,B334))</f>
        <v>380</v>
      </c>
      <c r="E334" t="s">
        <v>1176</v>
      </c>
      <c r="F334" t="s">
        <v>1177</v>
      </c>
      <c r="G334" t="s">
        <v>1110</v>
      </c>
      <c r="H334">
        <v>50</v>
      </c>
    </row>
    <row r="335" spans="1:13" x14ac:dyDescent="0.2">
      <c r="A335">
        <f>COUNTA(Books!$H335:$AAC335)</f>
        <v>1</v>
      </c>
      <c r="B335">
        <f t="shared" si="6"/>
        <v>148</v>
      </c>
      <c r="C335">
        <f>IF(A335&lt;1, "", B335+COUNTIF($B$5:$B334,B335))</f>
        <v>381</v>
      </c>
      <c r="E335" t="s">
        <v>1141</v>
      </c>
      <c r="F335" t="s">
        <v>1142</v>
      </c>
      <c r="G335" t="s">
        <v>1110</v>
      </c>
      <c r="H335">
        <v>50</v>
      </c>
    </row>
    <row r="336" spans="1:13" x14ac:dyDescent="0.2">
      <c r="A336">
        <f>COUNTA(Books!$H336:$AAC336)</f>
        <v>2</v>
      </c>
      <c r="B336">
        <f t="shared" si="6"/>
        <v>76</v>
      </c>
      <c r="C336">
        <f>IF(A336&lt;1, "", B336+COUNTIF($B$5:$B335,B336))</f>
        <v>126</v>
      </c>
      <c r="E336" t="s">
        <v>1184</v>
      </c>
      <c r="F336" t="s">
        <v>1192</v>
      </c>
      <c r="G336" t="s">
        <v>1198</v>
      </c>
      <c r="H336">
        <v>50</v>
      </c>
      <c r="I336">
        <v>58</v>
      </c>
    </row>
    <row r="337" spans="1:23" x14ac:dyDescent="0.2">
      <c r="A337">
        <f>COUNTA(Books!$H337:$AAC337)</f>
        <v>9</v>
      </c>
      <c r="B337">
        <f t="shared" si="6"/>
        <v>18</v>
      </c>
      <c r="C337">
        <f>IF(A337&lt;1, "", B337+COUNTIF($B$5:$B336,B337))</f>
        <v>20</v>
      </c>
      <c r="E337" t="s">
        <v>185</v>
      </c>
      <c r="F337" t="s">
        <v>186</v>
      </c>
      <c r="G337" t="s">
        <v>187</v>
      </c>
      <c r="H337">
        <v>3</v>
      </c>
      <c r="I337">
        <v>7</v>
      </c>
      <c r="J337">
        <v>17</v>
      </c>
      <c r="K337">
        <v>37</v>
      </c>
      <c r="L337">
        <v>50</v>
      </c>
      <c r="M337">
        <v>51</v>
      </c>
      <c r="N337">
        <v>56</v>
      </c>
      <c r="O337">
        <v>57</v>
      </c>
      <c r="P337">
        <v>58</v>
      </c>
    </row>
    <row r="338" spans="1:23" x14ac:dyDescent="0.2">
      <c r="A338">
        <f>COUNTA(Books!$H338:$AAC338)</f>
        <v>1</v>
      </c>
      <c r="B338">
        <f t="shared" si="6"/>
        <v>148</v>
      </c>
      <c r="C338">
        <f>IF(A338&lt;1, "", B338+COUNTIF($B$5:$B337,B338))</f>
        <v>382</v>
      </c>
      <c r="E338" t="s">
        <v>697</v>
      </c>
      <c r="F338" t="s">
        <v>698</v>
      </c>
      <c r="G338" t="s">
        <v>699</v>
      </c>
      <c r="H338">
        <v>29</v>
      </c>
    </row>
    <row r="339" spans="1:23" x14ac:dyDescent="0.2">
      <c r="A339">
        <f>COUNTA(Books!$H339:$AAC339)</f>
        <v>16</v>
      </c>
      <c r="B339">
        <f t="shared" si="6"/>
        <v>9</v>
      </c>
      <c r="C339">
        <f>IF(A339&lt;1, "", B339+COUNTIF($B$5:$B338,B339))</f>
        <v>9</v>
      </c>
      <c r="E339" t="s">
        <v>331</v>
      </c>
      <c r="F339" t="s">
        <v>332</v>
      </c>
      <c r="G339" t="s">
        <v>89</v>
      </c>
      <c r="H339">
        <v>1</v>
      </c>
      <c r="I339">
        <v>9</v>
      </c>
      <c r="J339">
        <v>14</v>
      </c>
      <c r="K339">
        <v>16</v>
      </c>
      <c r="L339">
        <v>17</v>
      </c>
      <c r="M339">
        <v>24</v>
      </c>
      <c r="N339">
        <v>29</v>
      </c>
      <c r="O339">
        <v>36</v>
      </c>
      <c r="P339">
        <v>38</v>
      </c>
      <c r="Q339">
        <v>46</v>
      </c>
      <c r="R339">
        <v>50</v>
      </c>
      <c r="S339">
        <v>61</v>
      </c>
      <c r="T339">
        <v>63</v>
      </c>
      <c r="U339">
        <v>64</v>
      </c>
      <c r="V339">
        <v>65</v>
      </c>
      <c r="W339">
        <v>67</v>
      </c>
    </row>
    <row r="340" spans="1:23" x14ac:dyDescent="0.2">
      <c r="A340">
        <f>COUNTA(Books!$H340:$AAC340)</f>
        <v>1</v>
      </c>
      <c r="B340">
        <f t="shared" si="6"/>
        <v>148</v>
      </c>
      <c r="C340">
        <f>IF(A340&lt;1, "", B340+COUNTIF($B$5:$B339,B340))</f>
        <v>383</v>
      </c>
      <c r="E340" s="5" t="s">
        <v>1019</v>
      </c>
      <c r="F340" t="s">
        <v>450</v>
      </c>
      <c r="G340" t="s">
        <v>546</v>
      </c>
      <c r="H340">
        <v>49</v>
      </c>
    </row>
    <row r="341" spans="1:23" x14ac:dyDescent="0.2">
      <c r="A341">
        <f>COUNTA(Books!$H341:$AAC341)</f>
        <v>1</v>
      </c>
      <c r="B341">
        <f t="shared" si="6"/>
        <v>148</v>
      </c>
      <c r="C341">
        <f>IF(A341&lt;1, "", B341+COUNTIF($B$5:$B340,B341))</f>
        <v>384</v>
      </c>
      <c r="E341" t="s">
        <v>882</v>
      </c>
      <c r="F341" t="s">
        <v>883</v>
      </c>
      <c r="G341" t="s">
        <v>884</v>
      </c>
      <c r="H341">
        <v>44</v>
      </c>
    </row>
    <row r="342" spans="1:23" x14ac:dyDescent="0.2">
      <c r="A342">
        <f>COUNTA(Books!$H342:$AAC342)</f>
        <v>7</v>
      </c>
      <c r="B342">
        <f t="shared" si="6"/>
        <v>24</v>
      </c>
      <c r="C342">
        <f>IF(A342&lt;1, "", B342+COUNTIF($B$5:$B341,B342))</f>
        <v>25</v>
      </c>
      <c r="E342" t="s">
        <v>602</v>
      </c>
      <c r="F342" t="s">
        <v>21</v>
      </c>
      <c r="G342" t="s">
        <v>117</v>
      </c>
      <c r="H342">
        <v>1</v>
      </c>
      <c r="I342">
        <v>23</v>
      </c>
      <c r="J342">
        <v>26</v>
      </c>
      <c r="K342">
        <v>35</v>
      </c>
      <c r="L342">
        <v>38</v>
      </c>
      <c r="M342">
        <v>45</v>
      </c>
      <c r="N342">
        <v>61</v>
      </c>
    </row>
    <row r="343" spans="1:23" x14ac:dyDescent="0.2">
      <c r="A343">
        <f>COUNTA(Books!$H343:$AAC343)</f>
        <v>1</v>
      </c>
      <c r="B343">
        <f t="shared" si="6"/>
        <v>148</v>
      </c>
      <c r="C343">
        <f>IF(A343&lt;1, "", B343+COUNTIF($B$5:$B342,B343))</f>
        <v>385</v>
      </c>
      <c r="E343" t="s">
        <v>529</v>
      </c>
      <c r="F343" t="s">
        <v>530</v>
      </c>
      <c r="G343" t="s">
        <v>531</v>
      </c>
      <c r="H343">
        <v>17</v>
      </c>
    </row>
    <row r="344" spans="1:23" x14ac:dyDescent="0.2">
      <c r="A344">
        <f>COUNTA(Books!$H344:$AAC344)</f>
        <v>1</v>
      </c>
      <c r="B344">
        <f t="shared" si="6"/>
        <v>148</v>
      </c>
      <c r="C344">
        <f>IF(A344&lt;1, "", B344+COUNTIF($B$5:$B343,B344))</f>
        <v>386</v>
      </c>
      <c r="E344" s="4" t="s">
        <v>131</v>
      </c>
      <c r="F344" t="s">
        <v>132</v>
      </c>
      <c r="G344" t="s">
        <v>125</v>
      </c>
      <c r="H344">
        <v>2</v>
      </c>
    </row>
    <row r="345" spans="1:23" x14ac:dyDescent="0.2">
      <c r="A345">
        <f>COUNTA(Books!$H345:$AAC345)</f>
        <v>1</v>
      </c>
      <c r="B345">
        <f t="shared" si="6"/>
        <v>148</v>
      </c>
      <c r="C345">
        <f>IF(A345&lt;1, "", B345+COUNTIF($B$5:$B344,B345))</f>
        <v>387</v>
      </c>
      <c r="E345" s="5" t="s">
        <v>940</v>
      </c>
      <c r="F345" t="s">
        <v>941</v>
      </c>
      <c r="G345" t="s">
        <v>942</v>
      </c>
      <c r="H345">
        <v>48</v>
      </c>
    </row>
    <row r="346" spans="1:23" x14ac:dyDescent="0.2">
      <c r="A346">
        <f>COUNTA(Books!$H346:$AAC346)</f>
        <v>4</v>
      </c>
      <c r="B346">
        <f t="shared" si="6"/>
        <v>38</v>
      </c>
      <c r="C346">
        <f>IF(A346&lt;1, "", B346+COUNTIF($B$5:$B345,B346))</f>
        <v>45</v>
      </c>
      <c r="E346" t="s">
        <v>175</v>
      </c>
      <c r="F346" t="s">
        <v>162</v>
      </c>
      <c r="G346" t="s">
        <v>171</v>
      </c>
      <c r="H346">
        <v>2</v>
      </c>
      <c r="I346">
        <v>26</v>
      </c>
      <c r="J346">
        <v>28</v>
      </c>
      <c r="K346">
        <v>44</v>
      </c>
    </row>
    <row r="347" spans="1:23" x14ac:dyDescent="0.2">
      <c r="A347">
        <f>COUNTA(Books!$H347:$AAC347)</f>
        <v>1</v>
      </c>
      <c r="B347">
        <f t="shared" si="6"/>
        <v>148</v>
      </c>
      <c r="C347">
        <f>IF(A347&lt;1, "", B347+COUNTIF($B$5:$B346,B347))</f>
        <v>388</v>
      </c>
      <c r="E347" t="s">
        <v>150</v>
      </c>
      <c r="F347" t="s">
        <v>151</v>
      </c>
      <c r="G347" t="s">
        <v>143</v>
      </c>
      <c r="H347">
        <v>2</v>
      </c>
    </row>
    <row r="348" spans="1:23" x14ac:dyDescent="0.2">
      <c r="A348">
        <f>COUNTA(Books!$H348:$AAC348)</f>
        <v>1</v>
      </c>
      <c r="B348">
        <f t="shared" si="6"/>
        <v>148</v>
      </c>
      <c r="C348">
        <f>IF(A348&lt;1, "", B348+COUNTIF($B$5:$B347,B348))</f>
        <v>389</v>
      </c>
      <c r="E348" t="s">
        <v>1287</v>
      </c>
      <c r="F348" t="s">
        <v>1288</v>
      </c>
      <c r="G348" t="s">
        <v>1289</v>
      </c>
      <c r="H348">
        <v>67</v>
      </c>
    </row>
    <row r="349" spans="1:23" x14ac:dyDescent="0.2">
      <c r="A349">
        <f>COUNTA(Books!$H349:$AAC349)</f>
        <v>1</v>
      </c>
      <c r="B349">
        <f t="shared" si="6"/>
        <v>148</v>
      </c>
      <c r="C349">
        <f>IF(A349&lt;1, "", B349+COUNTIF($B$5:$B348,B349))</f>
        <v>390</v>
      </c>
      <c r="E349" s="5" t="s">
        <v>1043</v>
      </c>
      <c r="F349" t="s">
        <v>827</v>
      </c>
      <c r="G349" t="s">
        <v>1044</v>
      </c>
      <c r="H349">
        <v>49</v>
      </c>
    </row>
    <row r="350" spans="1:23" x14ac:dyDescent="0.2">
      <c r="A350">
        <f>COUNTA(Books!$H350:$AAC350)</f>
        <v>1</v>
      </c>
      <c r="B350">
        <f t="shared" si="6"/>
        <v>148</v>
      </c>
      <c r="C350">
        <f>IF(A350&lt;1, "", B350+COUNTIF($B$5:$B349,B350))</f>
        <v>391</v>
      </c>
      <c r="E350" s="4" t="s">
        <v>61</v>
      </c>
      <c r="F350" t="s">
        <v>62</v>
      </c>
      <c r="G350" t="s">
        <v>84</v>
      </c>
      <c r="H350">
        <v>2</v>
      </c>
    </row>
    <row r="351" spans="1:23" x14ac:dyDescent="0.2">
      <c r="A351">
        <f>COUNTA(Books!$H351:$AAC351)</f>
        <v>4</v>
      </c>
      <c r="B351">
        <f t="shared" si="6"/>
        <v>38</v>
      </c>
      <c r="C351">
        <f>IF(A351&lt;1, "", B351+COUNTIF($B$5:$B350,B351))</f>
        <v>46</v>
      </c>
      <c r="E351" t="s">
        <v>489</v>
      </c>
      <c r="F351" t="s">
        <v>490</v>
      </c>
      <c r="G351" t="s">
        <v>491</v>
      </c>
      <c r="H351">
        <v>17</v>
      </c>
      <c r="I351">
        <v>47</v>
      </c>
      <c r="J351">
        <v>50</v>
      </c>
      <c r="K351">
        <v>68</v>
      </c>
    </row>
    <row r="352" spans="1:23" x14ac:dyDescent="0.2">
      <c r="A352">
        <f>COUNTA(Books!$H352:$AAC352)</f>
        <v>3</v>
      </c>
      <c r="B352">
        <f t="shared" si="6"/>
        <v>49</v>
      </c>
      <c r="C352">
        <f>IF(A352&lt;1, "", B352+COUNTIF($B$5:$B351,B352))</f>
        <v>66</v>
      </c>
      <c r="E352" t="s">
        <v>480</v>
      </c>
      <c r="F352" t="s">
        <v>481</v>
      </c>
      <c r="G352" t="s">
        <v>300</v>
      </c>
      <c r="H352">
        <v>17</v>
      </c>
      <c r="I352">
        <v>50</v>
      </c>
      <c r="J352">
        <v>64</v>
      </c>
    </row>
    <row r="353" spans="1:43" x14ac:dyDescent="0.2">
      <c r="A353">
        <f>COUNTA(Books!$H353:$AAC353)</f>
        <v>33</v>
      </c>
      <c r="B353">
        <f t="shared" si="6"/>
        <v>2</v>
      </c>
      <c r="C353">
        <f>IF(A353&lt;1, "", B353+COUNTIF($B$5:$B352,B353))</f>
        <v>2</v>
      </c>
      <c r="E353" t="s">
        <v>194</v>
      </c>
      <c r="F353" t="s">
        <v>22</v>
      </c>
      <c r="G353" t="s">
        <v>195</v>
      </c>
      <c r="H353">
        <v>1</v>
      </c>
      <c r="I353">
        <v>3</v>
      </c>
      <c r="J353">
        <v>5</v>
      </c>
      <c r="K353">
        <v>6</v>
      </c>
      <c r="L353">
        <v>9</v>
      </c>
      <c r="M353">
        <v>10</v>
      </c>
      <c r="N353">
        <v>11</v>
      </c>
      <c r="O353">
        <v>12</v>
      </c>
      <c r="P353">
        <v>14</v>
      </c>
      <c r="Q353">
        <v>16</v>
      </c>
      <c r="R353">
        <v>17</v>
      </c>
      <c r="S353">
        <v>19</v>
      </c>
      <c r="T353">
        <v>20</v>
      </c>
      <c r="U353">
        <v>23</v>
      </c>
      <c r="V353">
        <v>24</v>
      </c>
      <c r="W353">
        <v>25</v>
      </c>
      <c r="X353">
        <v>26</v>
      </c>
      <c r="Y353">
        <v>30</v>
      </c>
      <c r="Z353">
        <v>36</v>
      </c>
      <c r="AA353">
        <v>39</v>
      </c>
      <c r="AB353">
        <v>43</v>
      </c>
      <c r="AC353">
        <v>44</v>
      </c>
      <c r="AD353">
        <v>46</v>
      </c>
      <c r="AE353">
        <v>50</v>
      </c>
      <c r="AF353">
        <v>52</v>
      </c>
      <c r="AG353">
        <v>53</v>
      </c>
      <c r="AH353">
        <v>59</v>
      </c>
      <c r="AI353">
        <v>64</v>
      </c>
      <c r="AJ353">
        <v>65</v>
      </c>
      <c r="AK353">
        <v>66</v>
      </c>
      <c r="AL353">
        <v>67</v>
      </c>
      <c r="AM353">
        <v>68</v>
      </c>
      <c r="AN353">
        <v>69</v>
      </c>
    </row>
    <row r="354" spans="1:43" x14ac:dyDescent="0.2">
      <c r="A354">
        <f>COUNTA(Books!$H354:$AAC354)</f>
        <v>2</v>
      </c>
      <c r="B354">
        <f t="shared" si="6"/>
        <v>76</v>
      </c>
      <c r="C354">
        <f>IF(A354&lt;1, "", B354+COUNTIF($B$5:$B353,B354))</f>
        <v>127</v>
      </c>
      <c r="E354" t="s">
        <v>492</v>
      </c>
      <c r="F354" t="s">
        <v>493</v>
      </c>
      <c r="G354" t="s">
        <v>494</v>
      </c>
      <c r="H354">
        <v>17</v>
      </c>
      <c r="I354">
        <v>49</v>
      </c>
    </row>
    <row r="355" spans="1:43" x14ac:dyDescent="0.2">
      <c r="A355">
        <f>COUNTA(Books!$H355:$AAC355)</f>
        <v>1</v>
      </c>
      <c r="B355">
        <f t="shared" si="6"/>
        <v>148</v>
      </c>
      <c r="C355">
        <f>IF(A355&lt;1, "", B355+COUNTIF($B$5:$B354,B355))</f>
        <v>392</v>
      </c>
      <c r="E355" t="s">
        <v>663</v>
      </c>
      <c r="F355" t="s">
        <v>664</v>
      </c>
      <c r="G355" t="s">
        <v>665</v>
      </c>
      <c r="H355">
        <v>26</v>
      </c>
    </row>
    <row r="356" spans="1:43" x14ac:dyDescent="0.2">
      <c r="A356">
        <f>COUNTA(Books!$H356:$AAC356)</f>
        <v>1</v>
      </c>
      <c r="B356">
        <f t="shared" si="6"/>
        <v>148</v>
      </c>
      <c r="C356">
        <f>IF(A356&lt;1, "", B356+COUNTIF($B$5:$B355,B356))</f>
        <v>393</v>
      </c>
      <c r="E356" s="5" t="s">
        <v>989</v>
      </c>
      <c r="F356" t="s">
        <v>990</v>
      </c>
      <c r="G356" t="s">
        <v>988</v>
      </c>
      <c r="H356">
        <v>49</v>
      </c>
    </row>
    <row r="357" spans="1:43" x14ac:dyDescent="0.2">
      <c r="A357">
        <f>COUNTA(Books!$H357:$AAC357)</f>
        <v>1</v>
      </c>
      <c r="B357">
        <f t="shared" si="6"/>
        <v>148</v>
      </c>
      <c r="C357">
        <f>IF(A357&lt;1, "", B357+COUNTIF($B$5:$B356,B357))</f>
        <v>394</v>
      </c>
      <c r="E357" t="s">
        <v>427</v>
      </c>
      <c r="F357" t="s">
        <v>428</v>
      </c>
      <c r="G357" t="s">
        <v>429</v>
      </c>
      <c r="H357">
        <v>16</v>
      </c>
    </row>
    <row r="358" spans="1:43" x14ac:dyDescent="0.2">
      <c r="A358">
        <f>COUNTA(Books!$H358:$AAC358)</f>
        <v>1</v>
      </c>
      <c r="B358">
        <f t="shared" si="6"/>
        <v>148</v>
      </c>
      <c r="C358">
        <f>IF(A358&lt;1, "", B358+COUNTIF($B$5:$B357,B358))</f>
        <v>395</v>
      </c>
      <c r="E358" t="s">
        <v>442</v>
      </c>
      <c r="F358" t="s">
        <v>428</v>
      </c>
      <c r="G358" t="s">
        <v>429</v>
      </c>
      <c r="H358">
        <v>16</v>
      </c>
    </row>
    <row r="359" spans="1:43" x14ac:dyDescent="0.2">
      <c r="A359">
        <f>COUNTA(Books!$H359:$AAC359)</f>
        <v>1</v>
      </c>
      <c r="B359">
        <f t="shared" si="6"/>
        <v>148</v>
      </c>
      <c r="C359">
        <f>IF(A359&lt;1, "", B359+COUNTIF($B$5:$B358,B359))</f>
        <v>396</v>
      </c>
      <c r="E359" t="s">
        <v>1133</v>
      </c>
      <c r="F359" t="s">
        <v>1134</v>
      </c>
      <c r="G359" t="s">
        <v>1135</v>
      </c>
      <c r="H359">
        <v>50</v>
      </c>
    </row>
    <row r="360" spans="1:43" x14ac:dyDescent="0.2">
      <c r="A360">
        <f>COUNTA(Books!$H360:$AAC360)</f>
        <v>1</v>
      </c>
      <c r="B360">
        <f t="shared" si="6"/>
        <v>148</v>
      </c>
      <c r="C360">
        <f>IF(A360&lt;1, "", B360+COUNTIF($B$5:$B359,B360))</f>
        <v>397</v>
      </c>
      <c r="E360" s="4" t="s">
        <v>959</v>
      </c>
      <c r="F360" t="s">
        <v>960</v>
      </c>
      <c r="G360" t="s">
        <v>961</v>
      </c>
      <c r="H360">
        <v>49</v>
      </c>
    </row>
    <row r="361" spans="1:43" x14ac:dyDescent="0.2">
      <c r="A361">
        <f>COUNTA(Books!$H361:$AAC361)</f>
        <v>1</v>
      </c>
      <c r="B361">
        <f t="shared" si="6"/>
        <v>148</v>
      </c>
      <c r="C361">
        <f>IF(A361&lt;1, "", B361+COUNTIF($B$5:$B360,B361))</f>
        <v>398</v>
      </c>
      <c r="E361" s="4" t="s">
        <v>836</v>
      </c>
      <c r="F361" t="s">
        <v>837</v>
      </c>
      <c r="G361" t="s">
        <v>494</v>
      </c>
      <c r="H361">
        <v>39</v>
      </c>
    </row>
    <row r="362" spans="1:43" x14ac:dyDescent="0.2">
      <c r="A362">
        <f>COUNTA(Books!$H362:$AAC362)</f>
        <v>1</v>
      </c>
      <c r="B362">
        <f t="shared" si="6"/>
        <v>148</v>
      </c>
      <c r="C362">
        <f>IF(A362&lt;1, "", B362+COUNTIF($B$5:$B361,B362))</f>
        <v>399</v>
      </c>
      <c r="E362" t="s">
        <v>433</v>
      </c>
      <c r="F362" t="s">
        <v>434</v>
      </c>
      <c r="G362" t="s">
        <v>435</v>
      </c>
      <c r="H362">
        <v>16</v>
      </c>
    </row>
    <row r="363" spans="1:43" x14ac:dyDescent="0.2">
      <c r="A363">
        <f>COUNTA(Books!$H363:$AAC363)</f>
        <v>18</v>
      </c>
      <c r="B363">
        <f t="shared" si="6"/>
        <v>8</v>
      </c>
      <c r="C363">
        <f>IF(A363&lt;1, "", B363+COUNTIF($B$5:$B362,B363))</f>
        <v>8</v>
      </c>
      <c r="E363" s="4" t="s">
        <v>240</v>
      </c>
      <c r="F363" t="s">
        <v>251</v>
      </c>
      <c r="G363" t="s">
        <v>252</v>
      </c>
      <c r="H363">
        <v>5</v>
      </c>
      <c r="I363">
        <v>6</v>
      </c>
      <c r="J363">
        <v>9</v>
      </c>
      <c r="K363">
        <v>10</v>
      </c>
      <c r="L363">
        <v>17</v>
      </c>
      <c r="M363">
        <v>18</v>
      </c>
      <c r="N363">
        <v>20</v>
      </c>
      <c r="O363">
        <v>25</v>
      </c>
      <c r="P363">
        <v>29</v>
      </c>
      <c r="Q363">
        <v>46</v>
      </c>
      <c r="R363">
        <v>50</v>
      </c>
      <c r="S363">
        <v>52</v>
      </c>
      <c r="T363">
        <v>55</v>
      </c>
      <c r="U363">
        <v>56</v>
      </c>
      <c r="V363">
        <v>64</v>
      </c>
      <c r="W363">
        <v>66</v>
      </c>
      <c r="X363">
        <v>67</v>
      </c>
      <c r="Y363">
        <v>68</v>
      </c>
    </row>
    <row r="364" spans="1:43" x14ac:dyDescent="0.2">
      <c r="A364">
        <f>COUNTA(Books!$H364:$AAC364)</f>
        <v>1</v>
      </c>
      <c r="B364">
        <f t="shared" si="6"/>
        <v>148</v>
      </c>
      <c r="C364">
        <f>IF(A364&lt;1, "", B364+COUNTIF($B$5:$B363,B364))</f>
        <v>400</v>
      </c>
      <c r="E364" t="s">
        <v>1216</v>
      </c>
      <c r="F364" t="s">
        <v>1217</v>
      </c>
      <c r="G364" t="s">
        <v>1218</v>
      </c>
      <c r="H364">
        <v>58</v>
      </c>
    </row>
    <row r="365" spans="1:43" x14ac:dyDescent="0.2">
      <c r="A365">
        <f>COUNTA(Books!$H365:$AAC365)</f>
        <v>1</v>
      </c>
      <c r="B365">
        <f t="shared" si="6"/>
        <v>148</v>
      </c>
      <c r="C365">
        <f>IF(A365&lt;1, "", B365+COUNTIF($B$5:$B364,B365))</f>
        <v>401</v>
      </c>
      <c r="E365" t="s">
        <v>687</v>
      </c>
      <c r="F365" t="s">
        <v>688</v>
      </c>
      <c r="G365" t="s">
        <v>689</v>
      </c>
      <c r="H365">
        <v>29</v>
      </c>
    </row>
    <row r="366" spans="1:43" x14ac:dyDescent="0.2">
      <c r="A366">
        <f>COUNTA(Books!$H366:$AAC366)</f>
        <v>1</v>
      </c>
      <c r="B366">
        <f t="shared" si="6"/>
        <v>148</v>
      </c>
      <c r="C366">
        <f>IF(A366&lt;1, "", B366+COUNTIF($B$5:$B365,B366))</f>
        <v>402</v>
      </c>
      <c r="D366" s="12"/>
      <c r="E366" s="5" t="s">
        <v>1351</v>
      </c>
      <c r="F366" s="5" t="s">
        <v>1352</v>
      </c>
      <c r="G366" s="5" t="s">
        <v>1365</v>
      </c>
      <c r="H366">
        <v>69</v>
      </c>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spans="1:43" x14ac:dyDescent="0.2">
      <c r="A367">
        <f>COUNTA(Books!$H367:$AAC367)</f>
        <v>1</v>
      </c>
      <c r="B367">
        <f t="shared" si="6"/>
        <v>148</v>
      </c>
      <c r="C367">
        <f>IF(A367&lt;1, "", B367+COUNTIF($B$5:$B366,B367))</f>
        <v>403</v>
      </c>
      <c r="E367" s="4" t="s">
        <v>1037</v>
      </c>
      <c r="F367" t="s">
        <v>1038</v>
      </c>
      <c r="G367" t="s">
        <v>1039</v>
      </c>
      <c r="H367">
        <v>49</v>
      </c>
    </row>
    <row r="368" spans="1:43" x14ac:dyDescent="0.2">
      <c r="A368">
        <f>COUNTA(Books!$H368:$AAC368)</f>
        <v>1</v>
      </c>
      <c r="B368">
        <f t="shared" si="6"/>
        <v>148</v>
      </c>
      <c r="C368">
        <f>IF(A368&lt;1, "", B368+COUNTIF($B$5:$B367,B368))</f>
        <v>404</v>
      </c>
      <c r="E368" t="s">
        <v>274</v>
      </c>
      <c r="F368" t="s">
        <v>273</v>
      </c>
      <c r="G368" t="s">
        <v>275</v>
      </c>
      <c r="H368">
        <v>8</v>
      </c>
    </row>
    <row r="369" spans="1:30" x14ac:dyDescent="0.2">
      <c r="A369">
        <f>COUNTA(Books!$H369:$AAC369)</f>
        <v>1</v>
      </c>
      <c r="B369">
        <f t="shared" si="6"/>
        <v>148</v>
      </c>
      <c r="C369">
        <f>IF(A369&lt;1, "", B369+COUNTIF($B$5:$B368,B369))</f>
        <v>405</v>
      </c>
      <c r="E369" t="s">
        <v>249</v>
      </c>
      <c r="F369" t="s">
        <v>250</v>
      </c>
      <c r="G369" t="s">
        <v>243</v>
      </c>
      <c r="H369">
        <v>5</v>
      </c>
    </row>
    <row r="370" spans="1:30" x14ac:dyDescent="0.2">
      <c r="A370">
        <f>COUNTA(Books!$H370:$AAC370)</f>
        <v>1</v>
      </c>
      <c r="B370">
        <f t="shared" si="6"/>
        <v>148</v>
      </c>
      <c r="C370">
        <f>IF(A370&lt;1, "", B370+COUNTIF($B$5:$B369,B370))</f>
        <v>406</v>
      </c>
      <c r="E370" t="s">
        <v>241</v>
      </c>
      <c r="F370" t="s">
        <v>242</v>
      </c>
      <c r="G370" t="s">
        <v>243</v>
      </c>
      <c r="H370">
        <v>5</v>
      </c>
    </row>
    <row r="371" spans="1:30" x14ac:dyDescent="0.2">
      <c r="A371">
        <f>COUNTA(Books!$H371:$AAC371)</f>
        <v>1</v>
      </c>
      <c r="B371">
        <f t="shared" si="6"/>
        <v>148</v>
      </c>
      <c r="C371">
        <f>IF(A371&lt;1, "", B371+COUNTIF($B$5:$B370,B371))</f>
        <v>407</v>
      </c>
      <c r="E371" s="4" t="s">
        <v>58</v>
      </c>
      <c r="F371" t="s">
        <v>59</v>
      </c>
      <c r="G371" t="s">
        <v>84</v>
      </c>
      <c r="H371">
        <v>2</v>
      </c>
    </row>
    <row r="372" spans="1:30" x14ac:dyDescent="0.2">
      <c r="A372">
        <f>COUNTA(Books!$H372:$AAC372)</f>
        <v>1</v>
      </c>
      <c r="B372">
        <f t="shared" si="6"/>
        <v>148</v>
      </c>
      <c r="C372">
        <f>IF(A372&lt;1, "", B372+COUNTIF($B$5:$B371,B372))</f>
        <v>408</v>
      </c>
      <c r="E372" s="4" t="s">
        <v>800</v>
      </c>
      <c r="F372" t="s">
        <v>60</v>
      </c>
      <c r="G372" t="s">
        <v>84</v>
      </c>
      <c r="H372">
        <v>2</v>
      </c>
    </row>
    <row r="373" spans="1:30" x14ac:dyDescent="0.2">
      <c r="A373">
        <f>COUNTA(Books!$H373:$AAC373)</f>
        <v>1</v>
      </c>
      <c r="B373">
        <f t="shared" si="6"/>
        <v>148</v>
      </c>
      <c r="C373">
        <f>IF(A373&lt;1, "", B373+COUNTIF($B$5:$B372,B373))</f>
        <v>409</v>
      </c>
      <c r="E373" t="s">
        <v>773</v>
      </c>
      <c r="F373" t="s">
        <v>774</v>
      </c>
      <c r="G373" t="s">
        <v>651</v>
      </c>
      <c r="H373">
        <v>34</v>
      </c>
    </row>
    <row r="374" spans="1:30" x14ac:dyDescent="0.2">
      <c r="A374">
        <f>COUNTA(Books!$H374:$AAC374)</f>
        <v>6</v>
      </c>
      <c r="B374">
        <f t="shared" si="6"/>
        <v>27</v>
      </c>
      <c r="C374">
        <f>IF(A374&lt;1, "", B374+COUNTIF($B$5:$B373,B374))</f>
        <v>32</v>
      </c>
      <c r="E374" t="s">
        <v>540</v>
      </c>
      <c r="F374" t="s">
        <v>15</v>
      </c>
      <c r="G374" t="s">
        <v>541</v>
      </c>
      <c r="H374">
        <v>17</v>
      </c>
      <c r="I374">
        <v>26</v>
      </c>
      <c r="J374">
        <v>46</v>
      </c>
      <c r="K374">
        <v>50</v>
      </c>
      <c r="L374">
        <v>67</v>
      </c>
      <c r="M374">
        <v>68</v>
      </c>
    </row>
    <row r="375" spans="1:30" x14ac:dyDescent="0.2">
      <c r="A375">
        <f>COUNTA(Books!$H375:$AAC375)</f>
        <v>1</v>
      </c>
      <c r="B375">
        <f t="shared" si="6"/>
        <v>148</v>
      </c>
      <c r="C375">
        <f>IF(A375&lt;1, "", B375+COUNTIF($B$5:$B374,B375))</f>
        <v>410</v>
      </c>
      <c r="E375" t="s">
        <v>1136</v>
      </c>
      <c r="F375" t="s">
        <v>1137</v>
      </c>
      <c r="G375" t="s">
        <v>1138</v>
      </c>
      <c r="H375">
        <v>50</v>
      </c>
    </row>
    <row r="376" spans="1:30" x14ac:dyDescent="0.2">
      <c r="A376">
        <f>COUNTA(Books!$H376:$AAC376)</f>
        <v>1</v>
      </c>
      <c r="B376">
        <f t="shared" si="6"/>
        <v>148</v>
      </c>
      <c r="C376">
        <f>IF(A376&lt;1, "", B376+COUNTIF($B$5:$B375,B376))</f>
        <v>411</v>
      </c>
      <c r="E376" t="s">
        <v>1186</v>
      </c>
      <c r="F376" t="s">
        <v>1194</v>
      </c>
      <c r="G376" t="s">
        <v>1138</v>
      </c>
      <c r="H376">
        <v>50</v>
      </c>
    </row>
    <row r="377" spans="1:30" x14ac:dyDescent="0.2">
      <c r="A377">
        <f>COUNTA(Books!$H377:$AAC377)</f>
        <v>1</v>
      </c>
      <c r="B377">
        <f t="shared" si="6"/>
        <v>148</v>
      </c>
      <c r="C377">
        <f>IF(A377&lt;1, "", B377+COUNTIF($B$5:$B376,B377))</f>
        <v>412</v>
      </c>
      <c r="E377" t="s">
        <v>350</v>
      </c>
      <c r="F377" t="s">
        <v>351</v>
      </c>
      <c r="G377" t="s">
        <v>352</v>
      </c>
      <c r="H377">
        <v>9</v>
      </c>
    </row>
    <row r="378" spans="1:30" x14ac:dyDescent="0.2">
      <c r="A378">
        <f>COUNTA(Books!$H378:$AAC378)</f>
        <v>1</v>
      </c>
      <c r="B378">
        <f t="shared" si="6"/>
        <v>148</v>
      </c>
      <c r="C378">
        <f>IF(A378&lt;1, "", B378+COUNTIF($B$5:$B377,B378))</f>
        <v>413</v>
      </c>
      <c r="E378" s="4" t="s">
        <v>631</v>
      </c>
      <c r="F378" t="s">
        <v>632</v>
      </c>
      <c r="G378" t="s">
        <v>224</v>
      </c>
      <c r="H378">
        <v>22</v>
      </c>
    </row>
    <row r="379" spans="1:30" x14ac:dyDescent="0.2">
      <c r="A379">
        <f>COUNTA(Books!$H379:$AAC379)</f>
        <v>1</v>
      </c>
      <c r="B379">
        <f t="shared" si="6"/>
        <v>148</v>
      </c>
      <c r="C379">
        <f>IF(A379&lt;1, "", B379+COUNTIF($B$5:$B378,B379))</f>
        <v>414</v>
      </c>
      <c r="E379" t="s">
        <v>439</v>
      </c>
      <c r="F379" t="s">
        <v>440</v>
      </c>
      <c r="G379" t="s">
        <v>441</v>
      </c>
      <c r="H379">
        <v>16</v>
      </c>
    </row>
    <row r="380" spans="1:30" x14ac:dyDescent="0.2">
      <c r="A380">
        <f>COUNTA(Books!$H380:$AAC380)</f>
        <v>1</v>
      </c>
      <c r="B380">
        <f t="shared" si="6"/>
        <v>148</v>
      </c>
      <c r="C380">
        <f>IF(A380&lt;1, "", B380+COUNTIF($B$5:$B379,B380))</f>
        <v>415</v>
      </c>
      <c r="E380" t="s">
        <v>1231</v>
      </c>
      <c r="F380" t="s">
        <v>1249</v>
      </c>
      <c r="G380" t="s">
        <v>1252</v>
      </c>
      <c r="H380">
        <v>61</v>
      </c>
    </row>
    <row r="381" spans="1:30" x14ac:dyDescent="0.2">
      <c r="A381">
        <f>COUNTA(Books!$H381:$AAC381)</f>
        <v>1</v>
      </c>
      <c r="B381">
        <f t="shared" si="6"/>
        <v>148</v>
      </c>
      <c r="C381">
        <f>IF(A381&lt;1, "", B381+COUNTIF($B$5:$B380,B381))</f>
        <v>416</v>
      </c>
      <c r="E381" t="s">
        <v>1149</v>
      </c>
      <c r="F381" t="s">
        <v>1150</v>
      </c>
      <c r="G381" t="s">
        <v>1151</v>
      </c>
      <c r="H381">
        <v>50</v>
      </c>
    </row>
    <row r="382" spans="1:30" x14ac:dyDescent="0.2">
      <c r="A382">
        <f>COUNTA(Books!$H382:$AAC382)</f>
        <v>3</v>
      </c>
      <c r="B382">
        <f t="shared" si="6"/>
        <v>49</v>
      </c>
      <c r="C382">
        <f>IF(A382&lt;1, "", B382+COUNTIF($B$5:$B381,B382))</f>
        <v>67</v>
      </c>
      <c r="E382" t="s">
        <v>189</v>
      </c>
      <c r="F382" t="s">
        <v>192</v>
      </c>
      <c r="G382" t="s">
        <v>191</v>
      </c>
      <c r="H382">
        <v>3</v>
      </c>
      <c r="I382">
        <v>17</v>
      </c>
      <c r="J382">
        <v>50</v>
      </c>
    </row>
    <row r="383" spans="1:30" x14ac:dyDescent="0.2">
      <c r="A383">
        <f>COUNTA(Books!$H383:$AAC383)</f>
        <v>23</v>
      </c>
      <c r="B383">
        <f t="shared" si="6"/>
        <v>4</v>
      </c>
      <c r="C383">
        <f>IF(A383&lt;1, "", B383+COUNTIF($B$5:$B382,B383))</f>
        <v>5</v>
      </c>
      <c r="E383" t="s">
        <v>188</v>
      </c>
      <c r="F383" t="s">
        <v>186</v>
      </c>
      <c r="G383" t="s">
        <v>191</v>
      </c>
      <c r="H383">
        <v>3</v>
      </c>
      <c r="I383">
        <v>4</v>
      </c>
      <c r="J383">
        <v>6</v>
      </c>
      <c r="K383">
        <v>9</v>
      </c>
      <c r="L383">
        <v>10</v>
      </c>
      <c r="M383">
        <v>11</v>
      </c>
      <c r="N383">
        <v>12</v>
      </c>
      <c r="O383">
        <v>15</v>
      </c>
      <c r="P383">
        <v>16</v>
      </c>
      <c r="Q383">
        <v>17</v>
      </c>
      <c r="R383">
        <v>18</v>
      </c>
      <c r="S383">
        <v>20</v>
      </c>
      <c r="T383">
        <v>23</v>
      </c>
      <c r="U383">
        <v>27</v>
      </c>
      <c r="V383">
        <v>41</v>
      </c>
      <c r="W383">
        <v>50</v>
      </c>
      <c r="X383">
        <v>51</v>
      </c>
      <c r="Y383">
        <v>52</v>
      </c>
      <c r="Z383">
        <v>53</v>
      </c>
      <c r="AA383">
        <v>54</v>
      </c>
      <c r="AB383">
        <v>58</v>
      </c>
      <c r="AC383">
        <v>65</v>
      </c>
      <c r="AD383">
        <v>69</v>
      </c>
    </row>
    <row r="384" spans="1:30" x14ac:dyDescent="0.2">
      <c r="A384">
        <f>COUNTA(Books!$H384:$AAC384)</f>
        <v>3</v>
      </c>
      <c r="B384">
        <f t="shared" si="6"/>
        <v>49</v>
      </c>
      <c r="C384">
        <f>IF(A384&lt;1, "", B384+COUNTIF($B$5:$B383,B384))</f>
        <v>68</v>
      </c>
      <c r="E384" s="4" t="s">
        <v>547</v>
      </c>
      <c r="F384" t="s">
        <v>548</v>
      </c>
      <c r="G384" t="s">
        <v>549</v>
      </c>
      <c r="H384">
        <v>17</v>
      </c>
      <c r="I384">
        <v>46</v>
      </c>
      <c r="J384">
        <v>67</v>
      </c>
    </row>
    <row r="385" spans="1:15" x14ac:dyDescent="0.2">
      <c r="A385">
        <f>COUNTA(Books!$H385:$AAC385)</f>
        <v>1</v>
      </c>
      <c r="B385">
        <f t="shared" si="6"/>
        <v>148</v>
      </c>
      <c r="C385">
        <f>IF(A385&lt;1, "", B385+COUNTIF($B$5:$B384,B385))</f>
        <v>417</v>
      </c>
      <c r="E385" t="s">
        <v>456</v>
      </c>
      <c r="F385" t="s">
        <v>453</v>
      </c>
      <c r="G385" t="s">
        <v>454</v>
      </c>
      <c r="H385">
        <v>17</v>
      </c>
    </row>
    <row r="386" spans="1:15" x14ac:dyDescent="0.2">
      <c r="A386">
        <f>COUNTA(Books!$H386:$AAC386)</f>
        <v>8</v>
      </c>
      <c r="B386">
        <f t="shared" si="6"/>
        <v>21</v>
      </c>
      <c r="C386">
        <f>IF(A386&lt;1, "", B386+COUNTIF($B$5:$B385,B386))</f>
        <v>22</v>
      </c>
      <c r="E386" t="s">
        <v>6</v>
      </c>
      <c r="F386" t="s">
        <v>23</v>
      </c>
      <c r="G386" t="s">
        <v>120</v>
      </c>
      <c r="H386">
        <v>1</v>
      </c>
      <c r="I386">
        <v>17</v>
      </c>
      <c r="J386">
        <v>18</v>
      </c>
      <c r="K386">
        <v>21</v>
      </c>
      <c r="L386">
        <v>45</v>
      </c>
      <c r="M386">
        <v>49</v>
      </c>
      <c r="N386">
        <v>50</v>
      </c>
      <c r="O386">
        <v>68</v>
      </c>
    </row>
    <row r="387" spans="1:15" x14ac:dyDescent="0.2">
      <c r="A387">
        <f>COUNTA(Books!$H387:$AAC387)</f>
        <v>2</v>
      </c>
      <c r="B387">
        <f t="shared" si="6"/>
        <v>76</v>
      </c>
      <c r="C387">
        <f>IF(A387&lt;1, "", B387+COUNTIF($B$5:$B386,B387))</f>
        <v>128</v>
      </c>
      <c r="E387" t="s">
        <v>843</v>
      </c>
      <c r="F387" t="s">
        <v>77</v>
      </c>
      <c r="G387" t="s">
        <v>844</v>
      </c>
      <c r="H387">
        <v>39</v>
      </c>
      <c r="I387">
        <v>69</v>
      </c>
    </row>
    <row r="388" spans="1:15" x14ac:dyDescent="0.2">
      <c r="A388">
        <f>COUNTA(Books!$H388:$AAC388)</f>
        <v>1</v>
      </c>
      <c r="B388">
        <f t="shared" si="6"/>
        <v>148</v>
      </c>
      <c r="C388">
        <f>IF(A388&lt;1, "", B388+COUNTIF($B$5:$B387,B388))</f>
        <v>418</v>
      </c>
      <c r="E388" t="s">
        <v>1181</v>
      </c>
      <c r="F388" t="s">
        <v>1189</v>
      </c>
      <c r="G388" t="s">
        <v>1199</v>
      </c>
      <c r="H388">
        <v>50</v>
      </c>
    </row>
    <row r="389" spans="1:15" x14ac:dyDescent="0.2">
      <c r="A389">
        <f>COUNTA(Books!$H389:$AAC389)</f>
        <v>1</v>
      </c>
      <c r="B389">
        <f t="shared" si="6"/>
        <v>148</v>
      </c>
      <c r="C389">
        <f>IF(A389&lt;1, "", B389+COUNTIF($B$5:$B388,B389))</f>
        <v>419</v>
      </c>
      <c r="E389" t="s">
        <v>1170</v>
      </c>
      <c r="F389" t="s">
        <v>1171</v>
      </c>
      <c r="G389" t="s">
        <v>1172</v>
      </c>
      <c r="H389">
        <v>50</v>
      </c>
    </row>
    <row r="390" spans="1:15" x14ac:dyDescent="0.2">
      <c r="A390">
        <f>COUNTA(Books!$H390:$AAC390)</f>
        <v>6</v>
      </c>
      <c r="B390">
        <f t="shared" ref="B390:B453" si="7">RANK(A390, $A$5:$A$997)</f>
        <v>27</v>
      </c>
      <c r="C390">
        <f>IF(A390&lt;1, "", B390+COUNTIF($B$5:$B389,B390))</f>
        <v>33</v>
      </c>
      <c r="E390" t="s">
        <v>76</v>
      </c>
      <c r="F390" t="s">
        <v>77</v>
      </c>
      <c r="G390" t="s">
        <v>90</v>
      </c>
      <c r="H390">
        <v>2</v>
      </c>
      <c r="I390">
        <v>17</v>
      </c>
      <c r="J390">
        <v>38</v>
      </c>
      <c r="K390">
        <v>39</v>
      </c>
      <c r="L390">
        <v>53</v>
      </c>
      <c r="M390">
        <v>58</v>
      </c>
    </row>
    <row r="391" spans="1:15" x14ac:dyDescent="0.2">
      <c r="A391">
        <f>COUNTA(Books!$H391:$AAC391)</f>
        <v>1</v>
      </c>
      <c r="B391">
        <f t="shared" si="7"/>
        <v>148</v>
      </c>
      <c r="C391">
        <f>IF(A391&lt;1, "", B391+COUNTIF($B$5:$B390,B391))</f>
        <v>420</v>
      </c>
      <c r="E391" t="s">
        <v>732</v>
      </c>
      <c r="F391" t="s">
        <v>733</v>
      </c>
      <c r="G391" t="s">
        <v>734</v>
      </c>
      <c r="H391">
        <v>29</v>
      </c>
    </row>
    <row r="392" spans="1:15" x14ac:dyDescent="0.2">
      <c r="A392">
        <f>COUNTA(Books!$H392:$AAC392)</f>
        <v>2</v>
      </c>
      <c r="B392">
        <f t="shared" si="7"/>
        <v>76</v>
      </c>
      <c r="C392">
        <f>IF(A392&lt;1, "", B392+COUNTIF($B$5:$B391,B392))</f>
        <v>129</v>
      </c>
      <c r="E392" t="s">
        <v>679</v>
      </c>
      <c r="F392" t="s">
        <v>137</v>
      </c>
      <c r="G392" t="s">
        <v>587</v>
      </c>
      <c r="H392">
        <v>26</v>
      </c>
      <c r="I392">
        <v>69</v>
      </c>
    </row>
    <row r="393" spans="1:15" x14ac:dyDescent="0.2">
      <c r="A393">
        <f>COUNTA(Books!$H393:$AAC393)</f>
        <v>1</v>
      </c>
      <c r="B393">
        <f t="shared" si="7"/>
        <v>148</v>
      </c>
      <c r="C393">
        <f>IF(A393&lt;1, "", B393+COUNTIF($B$5:$B392,B393))</f>
        <v>421</v>
      </c>
      <c r="E393" t="s">
        <v>873</v>
      </c>
      <c r="F393" t="s">
        <v>874</v>
      </c>
      <c r="G393" t="s">
        <v>320</v>
      </c>
      <c r="H393">
        <v>42</v>
      </c>
    </row>
    <row r="394" spans="1:15" x14ac:dyDescent="0.2">
      <c r="A394">
        <f>COUNTA(Books!$H394:$AAC394)</f>
        <v>1</v>
      </c>
      <c r="B394">
        <f t="shared" si="7"/>
        <v>148</v>
      </c>
      <c r="C394">
        <f>IF(A394&lt;1, "", B394+COUNTIF($B$5:$B393,B394))</f>
        <v>422</v>
      </c>
      <c r="E394" s="4" t="s">
        <v>769</v>
      </c>
      <c r="F394" t="s">
        <v>770</v>
      </c>
      <c r="G394" t="s">
        <v>771</v>
      </c>
      <c r="H394">
        <v>32</v>
      </c>
    </row>
    <row r="395" spans="1:15" x14ac:dyDescent="0.2">
      <c r="A395">
        <f>COUNTA(Books!$H395:$AAC395)</f>
        <v>1</v>
      </c>
      <c r="B395">
        <f t="shared" si="7"/>
        <v>148</v>
      </c>
      <c r="C395">
        <f>IF(A395&lt;1, "", B395+COUNTIF($B$5:$B394,B395))</f>
        <v>423</v>
      </c>
      <c r="E395" t="s">
        <v>891</v>
      </c>
      <c r="F395" t="s">
        <v>416</v>
      </c>
      <c r="G395" t="s">
        <v>892</v>
      </c>
      <c r="H395">
        <v>45</v>
      </c>
    </row>
    <row r="396" spans="1:15" x14ac:dyDescent="0.2">
      <c r="A396">
        <f>COUNTA(Books!$H396:$AAC396)</f>
        <v>1</v>
      </c>
      <c r="B396">
        <f t="shared" si="7"/>
        <v>148</v>
      </c>
      <c r="C396">
        <f>IF(A396&lt;1, "", B396+COUNTIF($B$5:$B395,B396))</f>
        <v>424</v>
      </c>
      <c r="E396" s="5" t="s">
        <v>1003</v>
      </c>
      <c r="F396" t="s">
        <v>1004</v>
      </c>
      <c r="G396" t="s">
        <v>1005</v>
      </c>
      <c r="H396">
        <v>49</v>
      </c>
    </row>
    <row r="397" spans="1:15" x14ac:dyDescent="0.2">
      <c r="A397">
        <f>COUNTA(Books!$H397:$AAC397)</f>
        <v>1</v>
      </c>
      <c r="B397">
        <f t="shared" si="7"/>
        <v>148</v>
      </c>
      <c r="C397">
        <f>IF(A397&lt;1, "", B397+COUNTIF($B$5:$B396,B397))</f>
        <v>425</v>
      </c>
      <c r="E397" s="5" t="s">
        <v>969</v>
      </c>
      <c r="F397" t="s">
        <v>970</v>
      </c>
      <c r="G397" t="s">
        <v>971</v>
      </c>
      <c r="H397">
        <v>49</v>
      </c>
    </row>
    <row r="398" spans="1:15" x14ac:dyDescent="0.2">
      <c r="A398">
        <f>COUNTA(Books!$H398:$AAC398)</f>
        <v>1</v>
      </c>
      <c r="B398">
        <f t="shared" si="7"/>
        <v>148</v>
      </c>
      <c r="C398">
        <f>IF(A398&lt;1, "", B398+COUNTIF($B$5:$B397,B398))</f>
        <v>426</v>
      </c>
      <c r="E398" t="s">
        <v>790</v>
      </c>
      <c r="F398" t="s">
        <v>791</v>
      </c>
      <c r="G398" t="s">
        <v>651</v>
      </c>
      <c r="H398">
        <v>34</v>
      </c>
    </row>
    <row r="399" spans="1:15" x14ac:dyDescent="0.2">
      <c r="A399">
        <f>COUNTA(Books!$H399:$AAC399)</f>
        <v>1</v>
      </c>
      <c r="B399">
        <f t="shared" si="7"/>
        <v>148</v>
      </c>
      <c r="C399">
        <f>IF(A399&lt;1, "", B399+COUNTIF($B$5:$B398,B399))</f>
        <v>427</v>
      </c>
      <c r="E399" s="5" t="s">
        <v>1012</v>
      </c>
      <c r="F399" t="s">
        <v>1013</v>
      </c>
      <c r="G399" t="s">
        <v>1014</v>
      </c>
      <c r="H399">
        <v>49</v>
      </c>
    </row>
    <row r="400" spans="1:15" x14ac:dyDescent="0.2">
      <c r="A400">
        <f>COUNTA(Books!$H400:$AAC400)</f>
        <v>1</v>
      </c>
      <c r="B400">
        <f t="shared" si="7"/>
        <v>148</v>
      </c>
      <c r="C400">
        <f>IF(A400&lt;1, "", B400+COUNTIF($B$5:$B399,B400))</f>
        <v>428</v>
      </c>
      <c r="E400" t="s">
        <v>1221</v>
      </c>
      <c r="F400" t="s">
        <v>1222</v>
      </c>
      <c r="G400" t="s">
        <v>268</v>
      </c>
      <c r="H400">
        <v>60</v>
      </c>
    </row>
    <row r="401" spans="1:10" x14ac:dyDescent="0.2">
      <c r="A401">
        <f>COUNTA(Books!$H401:$AAC401)</f>
        <v>1</v>
      </c>
      <c r="B401">
        <f t="shared" si="7"/>
        <v>148</v>
      </c>
      <c r="C401">
        <f>IF(A401&lt;1, "", B401+COUNTIF($B$5:$B400,B401))</f>
        <v>429</v>
      </c>
      <c r="E401" t="s">
        <v>324</v>
      </c>
      <c r="F401" t="s">
        <v>325</v>
      </c>
      <c r="G401" t="s">
        <v>326</v>
      </c>
      <c r="H401">
        <v>8</v>
      </c>
    </row>
    <row r="402" spans="1:10" x14ac:dyDescent="0.2">
      <c r="A402">
        <f>COUNTA(Books!$H402:$AAC402)</f>
        <v>1</v>
      </c>
      <c r="B402">
        <f t="shared" si="7"/>
        <v>148</v>
      </c>
      <c r="C402">
        <f>IF(A402&lt;1, "", B402+COUNTIF($B$5:$B401,B402))</f>
        <v>430</v>
      </c>
      <c r="E402" t="s">
        <v>266</v>
      </c>
      <c r="F402" t="s">
        <v>267</v>
      </c>
      <c r="G402" t="s">
        <v>268</v>
      </c>
      <c r="H402">
        <v>8</v>
      </c>
    </row>
    <row r="403" spans="1:10" x14ac:dyDescent="0.2">
      <c r="A403">
        <f>COUNTA(Books!$H403:$AAC403)</f>
        <v>1</v>
      </c>
      <c r="B403">
        <f t="shared" si="7"/>
        <v>148</v>
      </c>
      <c r="C403">
        <f>IF(A403&lt;1, "", B403+COUNTIF($B$5:$B402,B403))</f>
        <v>431</v>
      </c>
      <c r="E403" s="5" t="s">
        <v>1060</v>
      </c>
      <c r="F403" t="s">
        <v>1061</v>
      </c>
      <c r="G403" t="s">
        <v>1062</v>
      </c>
      <c r="H403">
        <v>49</v>
      </c>
    </row>
    <row r="404" spans="1:10" x14ac:dyDescent="0.2">
      <c r="A404">
        <f>COUNTA(Books!$H404:$AAC404)</f>
        <v>1</v>
      </c>
      <c r="B404">
        <f t="shared" si="7"/>
        <v>148</v>
      </c>
      <c r="C404">
        <f>IF(A404&lt;1, "", B404+COUNTIF($B$5:$B403,B404))</f>
        <v>432</v>
      </c>
      <c r="E404" t="s">
        <v>893</v>
      </c>
      <c r="F404" t="s">
        <v>894</v>
      </c>
      <c r="G404" t="s">
        <v>895</v>
      </c>
      <c r="H404">
        <v>45</v>
      </c>
    </row>
    <row r="405" spans="1:10" x14ac:dyDescent="0.2">
      <c r="A405">
        <f>COUNTA(Books!$H405:$AAC405)</f>
        <v>1</v>
      </c>
      <c r="B405">
        <f t="shared" si="7"/>
        <v>148</v>
      </c>
      <c r="C405">
        <f>IF(A405&lt;1, "", B405+COUNTIF($B$5:$B404,B405))</f>
        <v>433</v>
      </c>
      <c r="E405" t="s">
        <v>244</v>
      </c>
      <c r="F405" t="s">
        <v>245</v>
      </c>
      <c r="G405" t="s">
        <v>284</v>
      </c>
      <c r="H405">
        <v>5</v>
      </c>
    </row>
    <row r="406" spans="1:10" x14ac:dyDescent="0.2">
      <c r="A406">
        <f>COUNTA(Books!$H406:$AAC406)</f>
        <v>1</v>
      </c>
      <c r="B406">
        <f t="shared" si="7"/>
        <v>148</v>
      </c>
      <c r="C406">
        <f>IF(A406&lt;1, "", B406+COUNTIF($B$5:$B405,B406))</f>
        <v>434</v>
      </c>
      <c r="E406" t="s">
        <v>904</v>
      </c>
      <c r="F406" t="s">
        <v>905</v>
      </c>
      <c r="G406" t="s">
        <v>906</v>
      </c>
      <c r="H406">
        <v>45</v>
      </c>
    </row>
    <row r="407" spans="1:10" x14ac:dyDescent="0.2">
      <c r="A407">
        <f>COUNTA(Books!$H407:$AAC407)</f>
        <v>1</v>
      </c>
      <c r="B407">
        <f t="shared" si="7"/>
        <v>148</v>
      </c>
      <c r="C407">
        <f>IF(A407&lt;1, "", B407+COUNTIF($B$5:$B406,B407))</f>
        <v>435</v>
      </c>
      <c r="E407" t="s">
        <v>1139</v>
      </c>
      <c r="F407" t="s">
        <v>957</v>
      </c>
      <c r="G407" t="s">
        <v>1140</v>
      </c>
      <c r="H407">
        <v>50</v>
      </c>
    </row>
    <row r="408" spans="1:10" x14ac:dyDescent="0.2">
      <c r="A408">
        <f>COUNTA(Books!$H408:$AAC408)</f>
        <v>1</v>
      </c>
      <c r="B408">
        <f t="shared" si="7"/>
        <v>148</v>
      </c>
      <c r="C408">
        <f>IF(A408&lt;1, "", B408+COUNTIF($B$5:$B407,B408))</f>
        <v>436</v>
      </c>
      <c r="E408" t="s">
        <v>1092</v>
      </c>
      <c r="F408" t="s">
        <v>957</v>
      </c>
      <c r="G408" t="s">
        <v>1093</v>
      </c>
      <c r="H408">
        <v>50</v>
      </c>
    </row>
    <row r="409" spans="1:10" x14ac:dyDescent="0.2">
      <c r="A409">
        <f>COUNTA(Books!$H409:$AAC409)</f>
        <v>1</v>
      </c>
      <c r="B409">
        <f t="shared" si="7"/>
        <v>148</v>
      </c>
      <c r="C409">
        <f>IF(A409&lt;1, "", B409+COUNTIF($B$5:$B408,B409))</f>
        <v>437</v>
      </c>
      <c r="E409" t="s">
        <v>1090</v>
      </c>
      <c r="F409" t="s">
        <v>1091</v>
      </c>
      <c r="G409" t="s">
        <v>968</v>
      </c>
      <c r="H409">
        <v>50</v>
      </c>
    </row>
    <row r="410" spans="1:10" x14ac:dyDescent="0.2">
      <c r="A410">
        <f>COUNTA(Books!$H410:$AAC410)</f>
        <v>1</v>
      </c>
      <c r="B410">
        <f t="shared" si="7"/>
        <v>148</v>
      </c>
      <c r="C410">
        <f>IF(A410&lt;1, "", B410+COUNTIF($B$5:$B409,B410))</f>
        <v>438</v>
      </c>
      <c r="E410" s="5" t="s">
        <v>966</v>
      </c>
      <c r="F410" t="s">
        <v>967</v>
      </c>
      <c r="G410" t="s">
        <v>968</v>
      </c>
      <c r="H410">
        <v>49</v>
      </c>
    </row>
    <row r="411" spans="1:10" x14ac:dyDescent="0.2">
      <c r="A411">
        <f>COUNTA(Books!$H411:$AAC411)</f>
        <v>1</v>
      </c>
      <c r="B411">
        <f t="shared" si="7"/>
        <v>148</v>
      </c>
      <c r="C411">
        <f>IF(A411&lt;1, "", B411+COUNTIF($B$5:$B410,B411))</f>
        <v>439</v>
      </c>
      <c r="E411" s="4" t="s">
        <v>581</v>
      </c>
      <c r="F411" t="s">
        <v>582</v>
      </c>
      <c r="G411" t="s">
        <v>583</v>
      </c>
      <c r="H411">
        <v>17</v>
      </c>
    </row>
    <row r="412" spans="1:10" x14ac:dyDescent="0.2">
      <c r="A412">
        <f>COUNTA(Books!$H412:$AAC412)</f>
        <v>1</v>
      </c>
      <c r="B412">
        <f t="shared" si="7"/>
        <v>148</v>
      </c>
      <c r="C412">
        <f>IF(A412&lt;1, "", B412+COUNTIF($B$5:$B411,B412))</f>
        <v>440</v>
      </c>
      <c r="E412" s="4" t="s">
        <v>712</v>
      </c>
      <c r="F412" t="s">
        <v>713</v>
      </c>
      <c r="G412" t="s">
        <v>714</v>
      </c>
      <c r="H412">
        <v>29</v>
      </c>
    </row>
    <row r="413" spans="1:10" x14ac:dyDescent="0.2">
      <c r="A413">
        <f>COUNTA(Books!$H413:$AAC413)</f>
        <v>3</v>
      </c>
      <c r="B413">
        <f t="shared" si="7"/>
        <v>49</v>
      </c>
      <c r="C413">
        <f>IF(A413&lt;1, "", B413+COUNTIF($B$5:$B412,B413))</f>
        <v>69</v>
      </c>
      <c r="E413" t="s">
        <v>538</v>
      </c>
      <c r="F413" t="s">
        <v>539</v>
      </c>
      <c r="G413" t="s">
        <v>494</v>
      </c>
      <c r="H413">
        <v>17</v>
      </c>
      <c r="I413">
        <v>50</v>
      </c>
      <c r="J413">
        <v>68</v>
      </c>
    </row>
    <row r="414" spans="1:10" x14ac:dyDescent="0.2">
      <c r="A414">
        <f>COUNTA(Books!$H414:$AAC414)</f>
        <v>1</v>
      </c>
      <c r="B414">
        <f t="shared" si="7"/>
        <v>148</v>
      </c>
      <c r="C414">
        <f>IF(A414&lt;1, "", B414+COUNTIF($B$5:$B413,B414))</f>
        <v>441</v>
      </c>
      <c r="E414" t="s">
        <v>420</v>
      </c>
      <c r="F414" t="s">
        <v>422</v>
      </c>
      <c r="G414" t="s">
        <v>143</v>
      </c>
      <c r="H414">
        <v>16</v>
      </c>
    </row>
    <row r="415" spans="1:10" x14ac:dyDescent="0.2">
      <c r="A415">
        <f>COUNTA(Books!$H415:$AAC415)</f>
        <v>1</v>
      </c>
      <c r="B415">
        <f t="shared" si="7"/>
        <v>148</v>
      </c>
      <c r="C415">
        <f>IF(A415&lt;1, "", B415+COUNTIF($B$5:$B414,B415))</f>
        <v>442</v>
      </c>
      <c r="E415" s="5" t="s">
        <v>1327</v>
      </c>
      <c r="F415" t="s">
        <v>1328</v>
      </c>
      <c r="G415" t="s">
        <v>1375</v>
      </c>
      <c r="H415">
        <v>69</v>
      </c>
    </row>
    <row r="416" spans="1:10" x14ac:dyDescent="0.2">
      <c r="A416">
        <f>COUNTA(Books!$H416:$AAC416)</f>
        <v>1</v>
      </c>
      <c r="B416">
        <f t="shared" si="7"/>
        <v>148</v>
      </c>
      <c r="C416">
        <f>IF(A416&lt;1, "", B416+COUNTIF($B$5:$B415,B416))</f>
        <v>443</v>
      </c>
      <c r="E416" s="5" t="s">
        <v>1045</v>
      </c>
      <c r="F416" t="s">
        <v>1046</v>
      </c>
      <c r="G416" t="s">
        <v>1047</v>
      </c>
      <c r="H416">
        <v>49</v>
      </c>
    </row>
    <row r="417" spans="1:23" x14ac:dyDescent="0.2">
      <c r="A417">
        <f>COUNTA(Books!$H417:$AAC417)</f>
        <v>2</v>
      </c>
      <c r="B417">
        <f t="shared" si="7"/>
        <v>76</v>
      </c>
      <c r="C417">
        <f>IF(A417&lt;1, "", B417+COUNTIF($B$5:$B416,B417))</f>
        <v>130</v>
      </c>
      <c r="E417" s="5" t="s">
        <v>972</v>
      </c>
      <c r="F417" t="s">
        <v>973</v>
      </c>
      <c r="G417" t="s">
        <v>138</v>
      </c>
      <c r="H417">
        <v>49</v>
      </c>
      <c r="I417">
        <v>64</v>
      </c>
    </row>
    <row r="418" spans="1:23" x14ac:dyDescent="0.2">
      <c r="A418">
        <f>COUNTA(Books!$H418:$AAC418)</f>
        <v>1</v>
      </c>
      <c r="B418">
        <f t="shared" si="7"/>
        <v>148</v>
      </c>
      <c r="C418">
        <f>IF(A418&lt;1, "", B418+COUNTIF($B$5:$B417,B418))</f>
        <v>444</v>
      </c>
      <c r="E418" t="s">
        <v>129</v>
      </c>
      <c r="F418" t="s">
        <v>130</v>
      </c>
      <c r="G418" t="s">
        <v>125</v>
      </c>
      <c r="H418">
        <v>2</v>
      </c>
    </row>
    <row r="419" spans="1:23" x14ac:dyDescent="0.2">
      <c r="A419">
        <f>COUNTA(Books!$H419:$AAC419)</f>
        <v>1</v>
      </c>
      <c r="B419">
        <f t="shared" si="7"/>
        <v>148</v>
      </c>
      <c r="C419">
        <f>IF(A419&lt;1, "", B419+COUNTIF($B$5:$B418,B419))</f>
        <v>445</v>
      </c>
      <c r="E419" t="s">
        <v>570</v>
      </c>
      <c r="F419" t="s">
        <v>346</v>
      </c>
      <c r="G419" t="s">
        <v>571</v>
      </c>
      <c r="H419">
        <v>17</v>
      </c>
    </row>
    <row r="420" spans="1:23" x14ac:dyDescent="0.2">
      <c r="A420">
        <f>COUNTA(Books!$H420:$AAC420)</f>
        <v>2</v>
      </c>
      <c r="B420">
        <f t="shared" si="7"/>
        <v>76</v>
      </c>
      <c r="C420">
        <f>IF(A420&lt;1, "", B420+COUNTIF($B$5:$B419,B420))</f>
        <v>131</v>
      </c>
      <c r="E420" t="s">
        <v>399</v>
      </c>
      <c r="F420" t="s">
        <v>400</v>
      </c>
      <c r="G420" t="s">
        <v>125</v>
      </c>
      <c r="H420">
        <v>16</v>
      </c>
      <c r="I420">
        <v>49</v>
      </c>
    </row>
    <row r="421" spans="1:23" x14ac:dyDescent="0.2">
      <c r="A421">
        <f>COUNTA(Books!$H421:$AAC421)</f>
        <v>1</v>
      </c>
      <c r="B421">
        <f t="shared" si="7"/>
        <v>148</v>
      </c>
      <c r="C421">
        <f>IF(A421&lt;1, "", B421+COUNTIF($B$5:$B420,B421))</f>
        <v>446</v>
      </c>
      <c r="E421" t="s">
        <v>227</v>
      </c>
      <c r="F421" t="s">
        <v>228</v>
      </c>
      <c r="G421" t="s">
        <v>224</v>
      </c>
      <c r="H421">
        <v>3</v>
      </c>
    </row>
    <row r="422" spans="1:23" x14ac:dyDescent="0.2">
      <c r="A422">
        <f>COUNTA(Books!$H422:$AAC422)</f>
        <v>2</v>
      </c>
      <c r="B422">
        <f t="shared" si="7"/>
        <v>76</v>
      </c>
      <c r="C422">
        <f>IF(A422&lt;1, "", B422+COUNTIF($B$5:$B421,B422))</f>
        <v>132</v>
      </c>
      <c r="E422" t="s">
        <v>643</v>
      </c>
      <c r="F422" t="s">
        <v>644</v>
      </c>
      <c r="G422" t="s">
        <v>125</v>
      </c>
      <c r="H422">
        <v>26</v>
      </c>
      <c r="I422">
        <v>37</v>
      </c>
    </row>
    <row r="423" spans="1:23" x14ac:dyDescent="0.2">
      <c r="A423">
        <f>COUNTA(Books!$H423:$AAC423)</f>
        <v>1</v>
      </c>
      <c r="B423">
        <f t="shared" si="7"/>
        <v>148</v>
      </c>
      <c r="C423">
        <f>IF(A423&lt;1, "", B423+COUNTIF($B$5:$B422,B423))</f>
        <v>447</v>
      </c>
      <c r="E423" s="5" t="s">
        <v>977</v>
      </c>
      <c r="F423" t="s">
        <v>978</v>
      </c>
      <c r="G423" t="s">
        <v>979</v>
      </c>
      <c r="H423">
        <v>49</v>
      </c>
    </row>
    <row r="424" spans="1:23" x14ac:dyDescent="0.2">
      <c r="A424">
        <f>COUNTA(Books!$H424:$AAC424)</f>
        <v>1</v>
      </c>
      <c r="B424">
        <f t="shared" si="7"/>
        <v>148</v>
      </c>
      <c r="C424">
        <f>IF(A424&lt;1, "", B424+COUNTIF($B$5:$B423,B424))</f>
        <v>448</v>
      </c>
      <c r="E424" s="5" t="s">
        <v>1006</v>
      </c>
      <c r="F424" t="s">
        <v>1007</v>
      </c>
      <c r="G424" t="s">
        <v>1008</v>
      </c>
      <c r="H424">
        <v>49</v>
      </c>
    </row>
    <row r="425" spans="1:23" x14ac:dyDescent="0.2">
      <c r="A425">
        <f>COUNTA(Books!$H425:$AAC425)</f>
        <v>2</v>
      </c>
      <c r="B425">
        <f t="shared" si="7"/>
        <v>76</v>
      </c>
      <c r="C425">
        <f>IF(A425&lt;1, "", B425+COUNTIF($B$5:$B424,B425))</f>
        <v>133</v>
      </c>
      <c r="E425" s="5" t="s">
        <v>956</v>
      </c>
      <c r="F425" t="s">
        <v>957</v>
      </c>
      <c r="G425" t="s">
        <v>958</v>
      </c>
      <c r="H425">
        <v>49</v>
      </c>
      <c r="I425">
        <v>50</v>
      </c>
    </row>
    <row r="426" spans="1:23" x14ac:dyDescent="0.2">
      <c r="A426">
        <f>COUNTA(Books!$H426:$AAC426)</f>
        <v>16</v>
      </c>
      <c r="B426">
        <f t="shared" si="7"/>
        <v>9</v>
      </c>
      <c r="C426">
        <f>IF(A426&lt;1, "", B426+COUNTIF($B$5:$B425,B426))</f>
        <v>10</v>
      </c>
      <c r="E426" t="s">
        <v>5</v>
      </c>
      <c r="F426" t="s">
        <v>24</v>
      </c>
      <c r="G426" t="s">
        <v>193</v>
      </c>
      <c r="H426">
        <v>1</v>
      </c>
      <c r="I426">
        <v>2</v>
      </c>
      <c r="J426">
        <v>3</v>
      </c>
      <c r="K426">
        <v>4</v>
      </c>
      <c r="L426">
        <v>5</v>
      </c>
      <c r="M426">
        <v>7</v>
      </c>
      <c r="N426">
        <v>9</v>
      </c>
      <c r="O426">
        <v>12</v>
      </c>
      <c r="P426">
        <v>16</v>
      </c>
      <c r="Q426">
        <v>17</v>
      </c>
      <c r="R426">
        <v>25</v>
      </c>
      <c r="S426">
        <v>54</v>
      </c>
      <c r="T426">
        <v>56</v>
      </c>
      <c r="U426">
        <v>65</v>
      </c>
      <c r="V426">
        <v>66</v>
      </c>
      <c r="W426">
        <v>68</v>
      </c>
    </row>
    <row r="427" spans="1:23" x14ac:dyDescent="0.2">
      <c r="A427">
        <f>COUNTA(Books!$H427:$AAC427)</f>
        <v>1</v>
      </c>
      <c r="B427">
        <f t="shared" si="7"/>
        <v>148</v>
      </c>
      <c r="C427">
        <f>IF(A427&lt;1, "", B427+COUNTIF($B$5:$B426,B427))</f>
        <v>449</v>
      </c>
      <c r="E427" t="s">
        <v>304</v>
      </c>
      <c r="F427" t="s">
        <v>305</v>
      </c>
      <c r="G427" t="s">
        <v>306</v>
      </c>
      <c r="H427">
        <v>8</v>
      </c>
    </row>
    <row r="428" spans="1:23" x14ac:dyDescent="0.2">
      <c r="A428">
        <f>COUNTA(Books!$H428:$AAC428)</f>
        <v>1</v>
      </c>
      <c r="B428">
        <f t="shared" si="7"/>
        <v>148</v>
      </c>
      <c r="C428">
        <f>IF(A428&lt;1, "", B428+COUNTIF($B$5:$B427,B428))</f>
        <v>450</v>
      </c>
      <c r="E428" t="s">
        <v>1213</v>
      </c>
      <c r="F428" t="s">
        <v>1214</v>
      </c>
      <c r="G428" t="s">
        <v>120</v>
      </c>
      <c r="H428">
        <v>57</v>
      </c>
    </row>
    <row r="429" spans="1:23" x14ac:dyDescent="0.2">
      <c r="A429">
        <f>COUNTA(Books!$H429:$AAC429)</f>
        <v>1</v>
      </c>
      <c r="B429">
        <f t="shared" si="7"/>
        <v>148</v>
      </c>
      <c r="C429">
        <f>IF(A429&lt;1, "", B429+COUNTIF($B$5:$B428,B429))</f>
        <v>451</v>
      </c>
      <c r="E429" t="s">
        <v>1158</v>
      </c>
      <c r="F429" t="s">
        <v>1159</v>
      </c>
      <c r="G429" t="s">
        <v>1160</v>
      </c>
      <c r="H429">
        <v>50</v>
      </c>
    </row>
    <row r="430" spans="1:23" x14ac:dyDescent="0.2">
      <c r="A430">
        <f>COUNTA(Books!$H430:$AAC430)</f>
        <v>3</v>
      </c>
      <c r="B430">
        <f t="shared" si="7"/>
        <v>49</v>
      </c>
      <c r="C430">
        <f>IF(A430&lt;1, "", B430+COUNTIF($B$5:$B429,B430))</f>
        <v>70</v>
      </c>
      <c r="E430" t="s">
        <v>392</v>
      </c>
      <c r="F430" t="s">
        <v>25</v>
      </c>
      <c r="G430" t="s">
        <v>118</v>
      </c>
      <c r="H430">
        <v>1</v>
      </c>
      <c r="I430">
        <v>15</v>
      </c>
      <c r="J430">
        <v>27</v>
      </c>
    </row>
    <row r="431" spans="1:23" x14ac:dyDescent="0.2">
      <c r="A431">
        <f>COUNTA(Books!$H431:$AAC431)</f>
        <v>2</v>
      </c>
      <c r="B431">
        <f t="shared" si="7"/>
        <v>76</v>
      </c>
      <c r="C431">
        <f>IF(A431&lt;1, "", B431+COUNTIF($B$5:$B430,B431))</f>
        <v>134</v>
      </c>
      <c r="E431" t="s">
        <v>446</v>
      </c>
      <c r="F431" t="s">
        <v>447</v>
      </c>
      <c r="G431" t="s">
        <v>448</v>
      </c>
      <c r="H431">
        <v>17</v>
      </c>
      <c r="I431">
        <v>47</v>
      </c>
    </row>
    <row r="432" spans="1:23" x14ac:dyDescent="0.2">
      <c r="A432">
        <f>COUNTA(Books!$H432:$AAC432)</f>
        <v>1</v>
      </c>
      <c r="B432">
        <f t="shared" si="7"/>
        <v>148</v>
      </c>
      <c r="C432">
        <f>IF(A432&lt;1, "", B432+COUNTIF($B$5:$B431,B432))</f>
        <v>452</v>
      </c>
      <c r="E432" t="s">
        <v>289</v>
      </c>
      <c r="F432" t="s">
        <v>290</v>
      </c>
      <c r="G432" t="s">
        <v>291</v>
      </c>
      <c r="H432">
        <v>8</v>
      </c>
    </row>
    <row r="433" spans="1:11" x14ac:dyDescent="0.2">
      <c r="A433">
        <f>COUNTA(Books!$H433:$AAC433)</f>
        <v>1</v>
      </c>
      <c r="B433">
        <f t="shared" si="7"/>
        <v>148</v>
      </c>
      <c r="C433">
        <f>IF(A433&lt;1, "", B433+COUNTIF($B$5:$B432,B433))</f>
        <v>453</v>
      </c>
      <c r="E433" t="s">
        <v>289</v>
      </c>
      <c r="F433" t="s">
        <v>322</v>
      </c>
      <c r="G433" t="s">
        <v>323</v>
      </c>
      <c r="H433">
        <v>8</v>
      </c>
    </row>
    <row r="434" spans="1:11" x14ac:dyDescent="0.2">
      <c r="A434">
        <f>COUNTA(Books!$H434:$AAC434)</f>
        <v>3</v>
      </c>
      <c r="B434">
        <f t="shared" si="7"/>
        <v>49</v>
      </c>
      <c r="C434">
        <f>IF(A434&lt;1, "", B434+COUNTIF($B$5:$B433,B434))</f>
        <v>71</v>
      </c>
      <c r="E434" t="s">
        <v>472</v>
      </c>
      <c r="F434" t="s">
        <v>15</v>
      </c>
      <c r="G434" t="s">
        <v>113</v>
      </c>
      <c r="H434">
        <v>17</v>
      </c>
      <c r="I434">
        <v>48</v>
      </c>
      <c r="J434">
        <v>50</v>
      </c>
    </row>
    <row r="435" spans="1:11" x14ac:dyDescent="0.2">
      <c r="A435">
        <f>COUNTA(Books!$H435:$AAC435)</f>
        <v>1</v>
      </c>
      <c r="B435">
        <f t="shared" si="7"/>
        <v>148</v>
      </c>
      <c r="C435">
        <f>IF(A435&lt;1, "", B435+COUNTIF($B$5:$B434,B435))</f>
        <v>454</v>
      </c>
      <c r="E435" s="5" t="s">
        <v>1028</v>
      </c>
      <c r="F435" t="s">
        <v>1029</v>
      </c>
      <c r="G435" t="s">
        <v>1030</v>
      </c>
      <c r="H435">
        <v>49</v>
      </c>
    </row>
    <row r="436" spans="1:11" x14ac:dyDescent="0.2">
      <c r="A436">
        <f>COUNTA(Books!$H436:$AAC436)</f>
        <v>2</v>
      </c>
      <c r="B436">
        <f t="shared" si="7"/>
        <v>76</v>
      </c>
      <c r="C436">
        <f>IF(A436&lt;1, "", B436+COUNTIF($B$5:$B435,B436))</f>
        <v>135</v>
      </c>
      <c r="E436" t="s">
        <v>902</v>
      </c>
      <c r="F436" t="s">
        <v>15</v>
      </c>
      <c r="G436" t="s">
        <v>903</v>
      </c>
      <c r="H436">
        <v>45</v>
      </c>
      <c r="I436">
        <v>50</v>
      </c>
    </row>
    <row r="437" spans="1:11" x14ac:dyDescent="0.2">
      <c r="A437">
        <f>COUNTA(Books!$H437:$AAC437)</f>
        <v>1</v>
      </c>
      <c r="B437">
        <f t="shared" si="7"/>
        <v>148</v>
      </c>
      <c r="C437">
        <f>IF(A437&lt;1, "", B437+COUNTIF($B$5:$B436,B437))</f>
        <v>455</v>
      </c>
      <c r="E437" s="5" t="s">
        <v>1063</v>
      </c>
      <c r="F437" t="s">
        <v>1064</v>
      </c>
      <c r="G437" t="s">
        <v>494</v>
      </c>
      <c r="H437">
        <v>49</v>
      </c>
    </row>
    <row r="438" spans="1:11" x14ac:dyDescent="0.2">
      <c r="A438">
        <f>COUNTA(Books!$H438:$AAC438)</f>
        <v>4</v>
      </c>
      <c r="B438">
        <f t="shared" si="7"/>
        <v>38</v>
      </c>
      <c r="C438">
        <f>IF(A438&lt;1, "", B438+COUNTIF($B$5:$B437,B438))</f>
        <v>47</v>
      </c>
      <c r="E438" t="s">
        <v>1292</v>
      </c>
      <c r="F438" t="s">
        <v>467</v>
      </c>
      <c r="G438" t="s">
        <v>468</v>
      </c>
      <c r="H438">
        <v>17</v>
      </c>
      <c r="I438">
        <v>48</v>
      </c>
      <c r="J438">
        <v>50</v>
      </c>
      <c r="K438">
        <v>68</v>
      </c>
    </row>
    <row r="439" spans="1:11" x14ac:dyDescent="0.2">
      <c r="A439">
        <f>COUNTA(Books!$H439:$AAC439)</f>
        <v>2</v>
      </c>
      <c r="B439">
        <f t="shared" si="7"/>
        <v>76</v>
      </c>
      <c r="C439">
        <f>IF(A439&lt;1, "", B439+COUNTIF($B$5:$B438,B439))</f>
        <v>136</v>
      </c>
      <c r="E439" t="s">
        <v>1080</v>
      </c>
      <c r="F439" t="s">
        <v>1081</v>
      </c>
      <c r="G439" t="s">
        <v>1082</v>
      </c>
      <c r="H439">
        <v>50</v>
      </c>
      <c r="I439">
        <v>68</v>
      </c>
    </row>
    <row r="440" spans="1:11" x14ac:dyDescent="0.2">
      <c r="A440">
        <f>COUNTA(Books!$H440:$AAC440)</f>
        <v>2</v>
      </c>
      <c r="B440">
        <f t="shared" si="7"/>
        <v>76</v>
      </c>
      <c r="C440">
        <f>IF(A440&lt;1, "", B440+COUNTIF($B$5:$B439,B440))</f>
        <v>137</v>
      </c>
      <c r="E440" t="s">
        <v>477</v>
      </c>
      <c r="F440" t="s">
        <v>478</v>
      </c>
      <c r="G440" t="s">
        <v>479</v>
      </c>
      <c r="H440">
        <v>17</v>
      </c>
      <c r="I440">
        <v>50</v>
      </c>
    </row>
    <row r="441" spans="1:11" x14ac:dyDescent="0.2">
      <c r="A441">
        <f>COUNTA(Books!$H441:$AAC441)</f>
        <v>1</v>
      </c>
      <c r="B441">
        <f t="shared" si="7"/>
        <v>148</v>
      </c>
      <c r="C441">
        <f>IF(A441&lt;1, "", B441+COUNTIF($B$5:$B440,B441))</f>
        <v>456</v>
      </c>
      <c r="E441" t="s">
        <v>645</v>
      </c>
      <c r="F441" t="s">
        <v>646</v>
      </c>
      <c r="G441" t="s">
        <v>231</v>
      </c>
      <c r="H441">
        <v>26</v>
      </c>
    </row>
    <row r="442" spans="1:11" x14ac:dyDescent="0.2">
      <c r="A442">
        <f>COUNTA(Books!$H442:$AAC442)</f>
        <v>1</v>
      </c>
      <c r="B442">
        <f t="shared" si="7"/>
        <v>148</v>
      </c>
      <c r="C442">
        <f>IF(A442&lt;1, "", B442+COUNTIF($B$5:$B441,B442))</f>
        <v>457</v>
      </c>
      <c r="E442" t="s">
        <v>154</v>
      </c>
      <c r="F442" t="s">
        <v>155</v>
      </c>
      <c r="G442" t="s">
        <v>138</v>
      </c>
      <c r="H442">
        <v>2</v>
      </c>
    </row>
    <row r="443" spans="1:11" x14ac:dyDescent="0.2">
      <c r="A443">
        <f>COUNTA(Books!$H443:$AAC443)</f>
        <v>1</v>
      </c>
      <c r="B443">
        <f t="shared" si="7"/>
        <v>148</v>
      </c>
      <c r="C443">
        <f>IF(A443&lt;1, "", B443+COUNTIF($B$5:$B442,B443))</f>
        <v>458</v>
      </c>
      <c r="E443" s="4" t="s">
        <v>578</v>
      </c>
      <c r="F443" t="s">
        <v>579</v>
      </c>
      <c r="G443" t="s">
        <v>580</v>
      </c>
      <c r="H443">
        <v>17</v>
      </c>
    </row>
    <row r="444" spans="1:11" x14ac:dyDescent="0.2">
      <c r="A444">
        <f>COUNTA(Books!$H444:$AAC444)</f>
        <v>2</v>
      </c>
      <c r="B444">
        <f t="shared" si="7"/>
        <v>76</v>
      </c>
      <c r="C444">
        <f>IF(A444&lt;1, "", B444+COUNTIF($B$5:$B443,B444))</f>
        <v>138</v>
      </c>
      <c r="E444" t="s">
        <v>94</v>
      </c>
      <c r="F444" t="s">
        <v>95</v>
      </c>
      <c r="G444" t="s">
        <v>90</v>
      </c>
      <c r="H444">
        <v>2</v>
      </c>
      <c r="I444">
        <v>69</v>
      </c>
    </row>
    <row r="445" spans="1:11" x14ac:dyDescent="0.2">
      <c r="A445">
        <f>COUNTA(Books!$H445:$AAC445)</f>
        <v>1</v>
      </c>
      <c r="B445">
        <f t="shared" si="7"/>
        <v>148</v>
      </c>
      <c r="C445">
        <f>IF(A445&lt;1, "", B445+COUNTIF($B$5:$B444,B445))</f>
        <v>459</v>
      </c>
      <c r="E445" t="s">
        <v>669</v>
      </c>
      <c r="F445" t="s">
        <v>670</v>
      </c>
      <c r="G445" t="s">
        <v>181</v>
      </c>
      <c r="H445">
        <v>26</v>
      </c>
    </row>
    <row r="446" spans="1:11" x14ac:dyDescent="0.2">
      <c r="A446">
        <f>COUNTA(Books!$H446:$AAC446)</f>
        <v>1</v>
      </c>
      <c r="B446">
        <f t="shared" si="7"/>
        <v>148</v>
      </c>
      <c r="C446">
        <f>IF(A446&lt;1, "", B446+COUNTIF($B$5:$B445,B446))</f>
        <v>460</v>
      </c>
      <c r="E446" t="s">
        <v>1235</v>
      </c>
      <c r="F446" t="s">
        <v>1246</v>
      </c>
      <c r="G446" t="s">
        <v>1256</v>
      </c>
      <c r="H446">
        <v>61</v>
      </c>
    </row>
    <row r="447" spans="1:11" x14ac:dyDescent="0.2">
      <c r="A447">
        <f>COUNTA(Books!$H447:$AAC447)</f>
        <v>1</v>
      </c>
      <c r="B447">
        <f t="shared" si="7"/>
        <v>148</v>
      </c>
      <c r="C447">
        <f>IF(A447&lt;1, "", B447+COUNTIF($B$5:$B446,B447))</f>
        <v>461</v>
      </c>
      <c r="E447" s="4" t="s">
        <v>675</v>
      </c>
      <c r="F447" t="s">
        <v>677</v>
      </c>
      <c r="G447" t="s">
        <v>678</v>
      </c>
      <c r="H447">
        <v>26</v>
      </c>
    </row>
    <row r="448" spans="1:11" x14ac:dyDescent="0.2">
      <c r="A448">
        <f>COUNTA(Books!$H448:$AAC448)</f>
        <v>1</v>
      </c>
      <c r="B448">
        <f t="shared" si="7"/>
        <v>148</v>
      </c>
      <c r="C448">
        <f>IF(A448&lt;1, "", B448+COUNTIF($B$5:$B447,B448))</f>
        <v>462</v>
      </c>
      <c r="E448" s="4" t="s">
        <v>676</v>
      </c>
      <c r="F448" t="s">
        <v>677</v>
      </c>
      <c r="G448" t="s">
        <v>678</v>
      </c>
      <c r="H448">
        <v>26</v>
      </c>
    </row>
    <row r="449" spans="1:15" x14ac:dyDescent="0.2">
      <c r="A449">
        <f>COUNTA(Books!$H449:$AAC449)</f>
        <v>1</v>
      </c>
      <c r="B449">
        <f t="shared" si="7"/>
        <v>148</v>
      </c>
      <c r="C449">
        <f>IF(A449&lt;1, "", B449+COUNTIF($B$5:$B448,B449))</f>
        <v>463</v>
      </c>
      <c r="E449" s="4" t="s">
        <v>419</v>
      </c>
      <c r="F449" t="s">
        <v>422</v>
      </c>
      <c r="G449" t="s">
        <v>143</v>
      </c>
      <c r="H449">
        <v>16</v>
      </c>
    </row>
    <row r="450" spans="1:15" x14ac:dyDescent="0.2">
      <c r="A450">
        <f>COUNTA(Books!$H450:$AAC450)</f>
        <v>8</v>
      </c>
      <c r="B450">
        <f t="shared" si="7"/>
        <v>21</v>
      </c>
      <c r="C450">
        <f>IF(A450&lt;1, "", B450+COUNTIF($B$5:$B449,B450))</f>
        <v>23</v>
      </c>
      <c r="E450" s="4" t="s">
        <v>212</v>
      </c>
      <c r="F450" t="s">
        <v>213</v>
      </c>
      <c r="G450" t="s">
        <v>211</v>
      </c>
      <c r="H450">
        <v>3</v>
      </c>
      <c r="I450">
        <v>6</v>
      </c>
      <c r="J450">
        <v>10</v>
      </c>
      <c r="K450">
        <v>17</v>
      </c>
      <c r="L450">
        <v>50</v>
      </c>
      <c r="M450">
        <v>52</v>
      </c>
      <c r="N450">
        <v>56</v>
      </c>
      <c r="O450">
        <v>68</v>
      </c>
    </row>
    <row r="451" spans="1:15" x14ac:dyDescent="0.2">
      <c r="A451">
        <f>COUNTA(Books!$H451:$AAC451)</f>
        <v>2</v>
      </c>
      <c r="B451">
        <f t="shared" si="7"/>
        <v>76</v>
      </c>
      <c r="C451">
        <f>IF(A451&lt;1, "", B451+COUNTIF($B$5:$B450,B451))</f>
        <v>139</v>
      </c>
      <c r="E451" t="s">
        <v>485</v>
      </c>
      <c r="F451" t="s">
        <v>349</v>
      </c>
      <c r="G451" t="s">
        <v>486</v>
      </c>
      <c r="H451">
        <v>17</v>
      </c>
      <c r="I451">
        <v>58</v>
      </c>
    </row>
    <row r="452" spans="1:15" x14ac:dyDescent="0.2">
      <c r="A452">
        <f>COUNTA(Books!$H452:$AAC452)</f>
        <v>1</v>
      </c>
      <c r="B452">
        <f t="shared" si="7"/>
        <v>148</v>
      </c>
      <c r="C452">
        <f>IF(A452&lt;1, "", B452+COUNTIF($B$5:$B451,B452))</f>
        <v>464</v>
      </c>
      <c r="E452" t="s">
        <v>709</v>
      </c>
      <c r="F452" t="s">
        <v>710</v>
      </c>
      <c r="G452" t="s">
        <v>711</v>
      </c>
      <c r="H452">
        <v>29</v>
      </c>
    </row>
    <row r="453" spans="1:15" x14ac:dyDescent="0.2">
      <c r="A453">
        <f>COUNTA(Books!$H453:$AAC453)</f>
        <v>1</v>
      </c>
      <c r="B453">
        <f t="shared" si="7"/>
        <v>148</v>
      </c>
      <c r="C453">
        <f>IF(A453&lt;1, "", B453+COUNTIF($B$5:$B452,B453))</f>
        <v>465</v>
      </c>
      <c r="E453" t="s">
        <v>153</v>
      </c>
      <c r="F453" t="s">
        <v>152</v>
      </c>
      <c r="G453" t="s">
        <v>143</v>
      </c>
      <c r="H453">
        <v>2</v>
      </c>
    </row>
    <row r="454" spans="1:15" x14ac:dyDescent="0.2">
      <c r="A454">
        <f>COUNTA(Books!$H454:$AAC454)</f>
        <v>1</v>
      </c>
      <c r="B454">
        <f t="shared" ref="B454:B504" si="8">RANK(A454, $A$5:$A$997)</f>
        <v>148</v>
      </c>
      <c r="C454">
        <f>IF(A454&lt;1, "", B454+COUNTIF($B$5:$B453,B454))</f>
        <v>466</v>
      </c>
      <c r="E454" t="s">
        <v>782</v>
      </c>
      <c r="F454" t="s">
        <v>783</v>
      </c>
      <c r="G454" t="s">
        <v>651</v>
      </c>
      <c r="H454">
        <v>34</v>
      </c>
    </row>
    <row r="455" spans="1:15" x14ac:dyDescent="0.2">
      <c r="A455">
        <f>COUNTA(Books!$H455:$AAC455)</f>
        <v>1</v>
      </c>
      <c r="B455">
        <f t="shared" si="8"/>
        <v>148</v>
      </c>
      <c r="C455">
        <f>IF(A455&lt;1, "", B455+COUNTIF($B$5:$B454,B455))</f>
        <v>467</v>
      </c>
      <c r="E455" t="s">
        <v>1294</v>
      </c>
      <c r="F455" t="s">
        <v>1303</v>
      </c>
      <c r="G455" t="s">
        <v>1306</v>
      </c>
      <c r="H455">
        <v>68</v>
      </c>
    </row>
    <row r="456" spans="1:15" x14ac:dyDescent="0.2">
      <c r="A456">
        <f>COUNTA(Books!$H456:$AAC456)</f>
        <v>1</v>
      </c>
      <c r="B456">
        <f t="shared" si="8"/>
        <v>148</v>
      </c>
      <c r="C456">
        <f>IF(A456&lt;1, "", B456+COUNTIF($B$5:$B455,B456))</f>
        <v>468</v>
      </c>
      <c r="E456" s="4" t="s">
        <v>106</v>
      </c>
      <c r="F456" t="s">
        <v>107</v>
      </c>
      <c r="G456" t="s">
        <v>110</v>
      </c>
      <c r="H456">
        <v>2</v>
      </c>
    </row>
    <row r="457" spans="1:15" x14ac:dyDescent="0.2">
      <c r="A457">
        <f>COUNTA(Books!$H457:$AAC457)</f>
        <v>1</v>
      </c>
      <c r="B457">
        <f t="shared" si="8"/>
        <v>148</v>
      </c>
      <c r="C457">
        <f>IF(A457&lt;1, "", B457+COUNTIF($B$5:$B456,B457))</f>
        <v>469</v>
      </c>
      <c r="E457" t="s">
        <v>316</v>
      </c>
      <c r="F457" t="s">
        <v>317</v>
      </c>
      <c r="G457" t="s">
        <v>181</v>
      </c>
      <c r="H457">
        <v>8</v>
      </c>
    </row>
    <row r="458" spans="1:15" x14ac:dyDescent="0.2">
      <c r="A458">
        <f>COUNTA(Books!$H458:$AAC458)</f>
        <v>7</v>
      </c>
      <c r="B458">
        <f t="shared" si="8"/>
        <v>24</v>
      </c>
      <c r="C458">
        <f>IF(A458&lt;1, "", B458+COUNTIF($B$5:$B457,B458))</f>
        <v>26</v>
      </c>
      <c r="E458" t="s">
        <v>345</v>
      </c>
      <c r="F458" t="s">
        <v>346</v>
      </c>
      <c r="G458" t="s">
        <v>347</v>
      </c>
      <c r="H458">
        <v>9</v>
      </c>
      <c r="I458">
        <v>18</v>
      </c>
      <c r="J458">
        <v>50</v>
      </c>
      <c r="K458">
        <v>51</v>
      </c>
      <c r="L458">
        <v>58</v>
      </c>
      <c r="M458">
        <v>62</v>
      </c>
      <c r="N458">
        <v>69</v>
      </c>
    </row>
    <row r="459" spans="1:15" x14ac:dyDescent="0.2">
      <c r="A459">
        <f>COUNTA(Books!$H459:$AAC459)</f>
        <v>1</v>
      </c>
      <c r="B459">
        <f t="shared" si="8"/>
        <v>148</v>
      </c>
      <c r="C459">
        <f>IF(A459&lt;1, "", B459+COUNTIF($B$5:$B458,B459))</f>
        <v>470</v>
      </c>
      <c r="E459" s="5" t="s">
        <v>1359</v>
      </c>
      <c r="F459" s="5" t="s">
        <v>1360</v>
      </c>
      <c r="G459" t="s">
        <v>1361</v>
      </c>
      <c r="H459">
        <v>69</v>
      </c>
    </row>
    <row r="460" spans="1:15" x14ac:dyDescent="0.2">
      <c r="A460">
        <f>COUNTA(Books!$H460:$AAC460)</f>
        <v>6</v>
      </c>
      <c r="B460">
        <f t="shared" si="8"/>
        <v>27</v>
      </c>
      <c r="C460">
        <f>IF(A460&lt;1, "", B460+COUNTIF($B$5:$B459,B460))</f>
        <v>34</v>
      </c>
      <c r="E460" t="s">
        <v>179</v>
      </c>
      <c r="F460" t="s">
        <v>180</v>
      </c>
      <c r="G460" t="s">
        <v>182</v>
      </c>
      <c r="H460">
        <v>3</v>
      </c>
      <c r="I460">
        <v>17</v>
      </c>
      <c r="J460">
        <v>20</v>
      </c>
      <c r="K460">
        <v>50</v>
      </c>
      <c r="L460">
        <v>54</v>
      </c>
      <c r="M460">
        <v>68</v>
      </c>
    </row>
    <row r="461" spans="1:15" x14ac:dyDescent="0.2">
      <c r="A461">
        <f>COUNTA(Books!$H461:$AAC461)</f>
        <v>1</v>
      </c>
      <c r="B461">
        <f t="shared" si="8"/>
        <v>148</v>
      </c>
      <c r="C461">
        <f>IF(A461&lt;1, "", B461+COUNTIF($B$5:$B460,B461))</f>
        <v>471</v>
      </c>
      <c r="E461" s="4" t="s">
        <v>851</v>
      </c>
      <c r="F461" t="s">
        <v>852</v>
      </c>
      <c r="G461" t="s">
        <v>853</v>
      </c>
      <c r="H461">
        <v>40</v>
      </c>
    </row>
    <row r="462" spans="1:15" x14ac:dyDescent="0.2">
      <c r="A462">
        <f>COUNTA(Books!$H462:$AAC462)</f>
        <v>1</v>
      </c>
      <c r="B462">
        <f t="shared" si="8"/>
        <v>148</v>
      </c>
      <c r="C462">
        <f>IF(A462&lt;1, "", B462+COUNTIF($B$5:$B461,B462))</f>
        <v>472</v>
      </c>
      <c r="E462" t="s">
        <v>859</v>
      </c>
      <c r="F462" t="s">
        <v>560</v>
      </c>
      <c r="G462" t="s">
        <v>860</v>
      </c>
      <c r="H462">
        <v>41</v>
      </c>
    </row>
    <row r="463" spans="1:15" x14ac:dyDescent="0.2">
      <c r="A463">
        <f>COUNTA(Books!$H463:$AAC463)</f>
        <v>2</v>
      </c>
      <c r="B463">
        <f t="shared" si="8"/>
        <v>76</v>
      </c>
      <c r="C463">
        <f>IF(A463&lt;1, "", B463+COUNTIF($B$5:$B462,B463))</f>
        <v>140</v>
      </c>
      <c r="E463" s="4" t="s">
        <v>559</v>
      </c>
      <c r="F463" t="s">
        <v>560</v>
      </c>
      <c r="G463" t="s">
        <v>561</v>
      </c>
      <c r="H463">
        <v>17</v>
      </c>
      <c r="I463">
        <v>69</v>
      </c>
    </row>
    <row r="464" spans="1:15" x14ac:dyDescent="0.2">
      <c r="A464">
        <f>COUNTA(Books!$H464:$AAC464)</f>
        <v>1</v>
      </c>
      <c r="B464">
        <f t="shared" si="8"/>
        <v>148</v>
      </c>
      <c r="C464">
        <f>IF(A464&lt;1, "", B464+COUNTIF($B$5:$B463,B464))</f>
        <v>473</v>
      </c>
      <c r="E464" t="s">
        <v>127</v>
      </c>
      <c r="F464" t="s">
        <v>128</v>
      </c>
      <c r="G464" t="s">
        <v>125</v>
      </c>
      <c r="H464">
        <v>2</v>
      </c>
    </row>
    <row r="465" spans="1:11" x14ac:dyDescent="0.2">
      <c r="A465">
        <f>COUNTA(Books!$H465:$AAC465)</f>
        <v>1</v>
      </c>
      <c r="B465">
        <f t="shared" si="8"/>
        <v>148</v>
      </c>
      <c r="C465">
        <f>IF(A465&lt;1, "", B465+COUNTIF($B$5:$B464,B465))</f>
        <v>474</v>
      </c>
      <c r="E465" s="4" t="s">
        <v>703</v>
      </c>
      <c r="F465" t="s">
        <v>704</v>
      </c>
      <c r="G465" t="s">
        <v>705</v>
      </c>
      <c r="H465">
        <v>29</v>
      </c>
    </row>
    <row r="466" spans="1:11" x14ac:dyDescent="0.2">
      <c r="A466">
        <f>COUNTA(Books!$H466:$AAC466)</f>
        <v>1</v>
      </c>
      <c r="B466">
        <f t="shared" si="8"/>
        <v>148</v>
      </c>
      <c r="C466">
        <f>IF(A466&lt;1, "", B466+COUNTIF($B$5:$B465,B466))</f>
        <v>475</v>
      </c>
      <c r="E466" s="5" t="s">
        <v>608</v>
      </c>
      <c r="F466" t="s">
        <v>609</v>
      </c>
      <c r="G466" t="s">
        <v>610</v>
      </c>
      <c r="H466">
        <v>17</v>
      </c>
    </row>
    <row r="467" spans="1:11" x14ac:dyDescent="0.2">
      <c r="A467">
        <f>COUNTA(Books!$H467:$AAC467)</f>
        <v>1</v>
      </c>
      <c r="B467">
        <f t="shared" si="8"/>
        <v>148</v>
      </c>
      <c r="C467">
        <f>IF(A467&lt;1, "", B467+COUNTIF($B$5:$B466,B467))</f>
        <v>476</v>
      </c>
      <c r="E467" t="s">
        <v>862</v>
      </c>
      <c r="F467" t="s">
        <v>863</v>
      </c>
      <c r="G467" t="s">
        <v>866</v>
      </c>
      <c r="H467">
        <v>42</v>
      </c>
    </row>
    <row r="468" spans="1:11" x14ac:dyDescent="0.2">
      <c r="A468">
        <f>COUNTA(Books!$H468:$AAC468)</f>
        <v>1</v>
      </c>
      <c r="B468">
        <f t="shared" si="8"/>
        <v>148</v>
      </c>
      <c r="C468">
        <f>IF(A468&lt;1, "", B468+COUNTIF($B$5:$B467,B468))</f>
        <v>477</v>
      </c>
      <c r="E468" t="s">
        <v>661</v>
      </c>
      <c r="F468" t="s">
        <v>662</v>
      </c>
      <c r="G468" t="s">
        <v>651</v>
      </c>
      <c r="H468">
        <v>26</v>
      </c>
    </row>
    <row r="469" spans="1:11" x14ac:dyDescent="0.2">
      <c r="A469">
        <f>COUNTA(Books!$H469:$AAC469)</f>
        <v>1</v>
      </c>
      <c r="B469">
        <f t="shared" si="8"/>
        <v>148</v>
      </c>
      <c r="C469">
        <f>IF(A469&lt;1, "", B469+COUNTIF($B$5:$B468,B469))</f>
        <v>478</v>
      </c>
      <c r="E469" t="s">
        <v>1143</v>
      </c>
      <c r="F469" t="s">
        <v>1144</v>
      </c>
      <c r="G469" t="s">
        <v>1145</v>
      </c>
      <c r="H469">
        <v>50</v>
      </c>
    </row>
    <row r="470" spans="1:11" x14ac:dyDescent="0.2">
      <c r="A470">
        <f>COUNTA(Books!$H470:$AAC470)</f>
        <v>2</v>
      </c>
      <c r="B470">
        <f t="shared" si="8"/>
        <v>76</v>
      </c>
      <c r="C470">
        <f>IF(A470&lt;1, "", B470+COUNTIF($B$5:$B469,B470))</f>
        <v>141</v>
      </c>
      <c r="E470" t="s">
        <v>363</v>
      </c>
      <c r="F470" t="s">
        <v>186</v>
      </c>
      <c r="G470" t="s">
        <v>364</v>
      </c>
      <c r="H470">
        <v>11</v>
      </c>
      <c r="I470">
        <v>50</v>
      </c>
    </row>
    <row r="471" spans="1:11" x14ac:dyDescent="0.2">
      <c r="A471">
        <f>COUNTA(Books!$H471:$AAC471)</f>
        <v>1</v>
      </c>
      <c r="B471">
        <f t="shared" si="8"/>
        <v>148</v>
      </c>
      <c r="C471">
        <f>IF(A471&lt;1, "", B471+COUNTIF($B$5:$B470,B471))</f>
        <v>479</v>
      </c>
      <c r="E471" t="s">
        <v>449</v>
      </c>
      <c r="F471" t="s">
        <v>450</v>
      </c>
      <c r="G471" t="s">
        <v>113</v>
      </c>
      <c r="H471">
        <v>17</v>
      </c>
    </row>
    <row r="472" spans="1:11" x14ac:dyDescent="0.2">
      <c r="A472">
        <f>COUNTA(Books!$H472:$AAC472)</f>
        <v>1</v>
      </c>
      <c r="B472">
        <f t="shared" si="8"/>
        <v>148</v>
      </c>
      <c r="C472">
        <f>IF(A472&lt;1, "", B472+COUNTIF($B$5:$B471,B472))</f>
        <v>480</v>
      </c>
      <c r="E472" t="s">
        <v>1130</v>
      </c>
      <c r="F472" t="s">
        <v>1131</v>
      </c>
      <c r="G472" t="s">
        <v>1132</v>
      </c>
      <c r="H472">
        <v>50</v>
      </c>
    </row>
    <row r="473" spans="1:11" x14ac:dyDescent="0.2">
      <c r="A473">
        <f>COUNTA(Books!$H473:$AAC473)</f>
        <v>2</v>
      </c>
      <c r="B473">
        <f t="shared" si="8"/>
        <v>76</v>
      </c>
      <c r="C473">
        <f>IF(A473&lt;1, "", B473+COUNTIF($B$5:$B472,B473))</f>
        <v>142</v>
      </c>
      <c r="E473" t="s">
        <v>156</v>
      </c>
      <c r="F473" t="s">
        <v>157</v>
      </c>
      <c r="G473" t="s">
        <v>138</v>
      </c>
      <c r="H473">
        <v>2</v>
      </c>
      <c r="I473">
        <v>64</v>
      </c>
    </row>
    <row r="474" spans="1:11" x14ac:dyDescent="0.2">
      <c r="A474">
        <f>COUNTA(Books!$H474:$AAC474)</f>
        <v>1</v>
      </c>
      <c r="B474">
        <f t="shared" si="8"/>
        <v>148</v>
      </c>
      <c r="C474">
        <f>IF(A474&lt;1, "", B474+COUNTIF($B$5:$B473,B474))</f>
        <v>481</v>
      </c>
      <c r="E474" t="s">
        <v>1206</v>
      </c>
      <c r="F474" t="s">
        <v>1207</v>
      </c>
      <c r="G474" t="s">
        <v>1208</v>
      </c>
      <c r="H474">
        <v>55</v>
      </c>
    </row>
    <row r="475" spans="1:11" x14ac:dyDescent="0.2">
      <c r="A475">
        <f>COUNTA(Books!$H475:$AAC475)</f>
        <v>2</v>
      </c>
      <c r="B475">
        <f t="shared" si="8"/>
        <v>76</v>
      </c>
      <c r="C475">
        <f>IF(A475&lt;1, "", B475+COUNTIF($B$5:$B474,B475))</f>
        <v>143</v>
      </c>
      <c r="E475" t="s">
        <v>146</v>
      </c>
      <c r="F475" t="s">
        <v>147</v>
      </c>
      <c r="G475" t="s">
        <v>138</v>
      </c>
      <c r="H475">
        <v>2</v>
      </c>
      <c r="I475">
        <v>69</v>
      </c>
    </row>
    <row r="476" spans="1:11" x14ac:dyDescent="0.2">
      <c r="A476">
        <f>COUNTA(Books!$H476:$AAC476)</f>
        <v>1</v>
      </c>
      <c r="B476">
        <f t="shared" si="8"/>
        <v>148</v>
      </c>
      <c r="C476">
        <f>IF(A476&lt;1, "", B476+COUNTIF($B$5:$B475,B476))</f>
        <v>482</v>
      </c>
      <c r="E476" s="4" t="s">
        <v>593</v>
      </c>
      <c r="F476" t="s">
        <v>400</v>
      </c>
      <c r="G476" t="s">
        <v>587</v>
      </c>
      <c r="H476">
        <v>17</v>
      </c>
    </row>
    <row r="477" spans="1:11" x14ac:dyDescent="0.2">
      <c r="A477">
        <f>COUNTA(Books!$H477:$AAC477)</f>
        <v>4</v>
      </c>
      <c r="B477">
        <f t="shared" si="8"/>
        <v>38</v>
      </c>
      <c r="C477">
        <f>IF(A477&lt;1, "", B477+COUNTIF($B$5:$B476,B477))</f>
        <v>48</v>
      </c>
      <c r="E477" t="s">
        <v>482</v>
      </c>
      <c r="F477" t="s">
        <v>349</v>
      </c>
      <c r="G477" t="s">
        <v>88</v>
      </c>
      <c r="H477">
        <v>16</v>
      </c>
      <c r="I477">
        <v>17</v>
      </c>
      <c r="J477">
        <v>50</v>
      </c>
      <c r="K477">
        <v>68</v>
      </c>
    </row>
    <row r="478" spans="1:11" x14ac:dyDescent="0.2">
      <c r="A478">
        <f>COUNTA(Books!$H478:$AAC478)</f>
        <v>1</v>
      </c>
      <c r="B478">
        <f t="shared" si="8"/>
        <v>148</v>
      </c>
      <c r="C478">
        <f>IF(A478&lt;1, "", B478+COUNTIF($B$5:$B477,B478))</f>
        <v>483</v>
      </c>
      <c r="E478" t="s">
        <v>796</v>
      </c>
      <c r="F478" t="s">
        <v>797</v>
      </c>
      <c r="G478" t="s">
        <v>795</v>
      </c>
      <c r="H478">
        <v>35</v>
      </c>
    </row>
    <row r="479" spans="1:11" x14ac:dyDescent="0.2">
      <c r="A479">
        <f>COUNTA(Books!$H479:$AAC479)</f>
        <v>1</v>
      </c>
      <c r="B479">
        <f t="shared" si="8"/>
        <v>148</v>
      </c>
      <c r="C479">
        <f>IF(A479&lt;1, "", B479+COUNTIF($B$5:$B478,B479))</f>
        <v>484</v>
      </c>
      <c r="E479" s="5" t="s">
        <v>947</v>
      </c>
      <c r="F479" t="s">
        <v>948</v>
      </c>
      <c r="G479" t="s">
        <v>949</v>
      </c>
      <c r="H479">
        <v>48</v>
      </c>
    </row>
    <row r="480" spans="1:11" x14ac:dyDescent="0.2">
      <c r="A480">
        <f>COUNTA(Books!$H480:$AAC480)</f>
        <v>1</v>
      </c>
      <c r="B480">
        <f t="shared" si="8"/>
        <v>148</v>
      </c>
      <c r="C480">
        <f>IF(A480&lt;1, "", B480+COUNTIF($B$5:$B479,B480))</f>
        <v>485</v>
      </c>
      <c r="E480" s="4" t="s">
        <v>753</v>
      </c>
      <c r="F480" t="s">
        <v>754</v>
      </c>
      <c r="G480" t="s">
        <v>755</v>
      </c>
      <c r="H480">
        <v>31</v>
      </c>
    </row>
    <row r="481" spans="1:26" x14ac:dyDescent="0.2">
      <c r="A481">
        <f>COUNTA(Books!$H481:$AAC481)</f>
        <v>3</v>
      </c>
      <c r="B481">
        <f t="shared" si="8"/>
        <v>49</v>
      </c>
      <c r="C481">
        <f>IF(A481&lt;1, "", B481+COUNTIF($B$5:$B480,B481))</f>
        <v>72</v>
      </c>
      <c r="E481" s="4" t="s">
        <v>604</v>
      </c>
      <c r="F481" t="s">
        <v>601</v>
      </c>
      <c r="G481" t="s">
        <v>143</v>
      </c>
      <c r="H481">
        <v>17</v>
      </c>
      <c r="I481">
        <v>46</v>
      </c>
      <c r="J481">
        <v>67</v>
      </c>
    </row>
    <row r="482" spans="1:26" x14ac:dyDescent="0.2">
      <c r="A482">
        <f>COUNTA(Books!$H482:$AAC482)</f>
        <v>2</v>
      </c>
      <c r="B482">
        <f t="shared" si="8"/>
        <v>76</v>
      </c>
      <c r="C482">
        <f>IF(A482&lt;1, "", B482+COUNTIF($B$5:$B481,B482))</f>
        <v>144</v>
      </c>
      <c r="E482" t="s">
        <v>917</v>
      </c>
      <c r="F482" t="s">
        <v>601</v>
      </c>
      <c r="G482" t="s">
        <v>918</v>
      </c>
      <c r="H482">
        <v>46</v>
      </c>
      <c r="I482">
        <v>67</v>
      </c>
    </row>
    <row r="483" spans="1:26" x14ac:dyDescent="0.2">
      <c r="A483">
        <f>COUNTA(Books!$H483:$AAC483)</f>
        <v>1</v>
      </c>
      <c r="B483">
        <f t="shared" si="8"/>
        <v>148</v>
      </c>
      <c r="C483">
        <f>IF(A483&lt;1, "", B483+COUNTIF($B$5:$B482,B483))</f>
        <v>486</v>
      </c>
      <c r="E483" t="s">
        <v>1120</v>
      </c>
      <c r="F483" t="s">
        <v>332</v>
      </c>
      <c r="G483" t="s">
        <v>1121</v>
      </c>
      <c r="H483">
        <v>50</v>
      </c>
    </row>
    <row r="484" spans="1:26" x14ac:dyDescent="0.2">
      <c r="A484">
        <f>COUNTA(Books!$H484:$AAC484)</f>
        <v>1</v>
      </c>
      <c r="B484">
        <f t="shared" si="8"/>
        <v>148</v>
      </c>
      <c r="C484">
        <f>IF(A484&lt;1, "", B484+COUNTIF($B$5:$B483,B484))</f>
        <v>487</v>
      </c>
      <c r="E484" t="s">
        <v>233</v>
      </c>
      <c r="F484" t="s">
        <v>234</v>
      </c>
      <c r="G484" t="s">
        <v>231</v>
      </c>
      <c r="H484">
        <v>3</v>
      </c>
    </row>
    <row r="485" spans="1:26" x14ac:dyDescent="0.2">
      <c r="A485">
        <f>COUNTA(Books!$H485:$AAC485)</f>
        <v>1</v>
      </c>
      <c r="B485">
        <f t="shared" si="8"/>
        <v>148</v>
      </c>
      <c r="C485">
        <f>IF(A485&lt;1, "", B485+COUNTIF($B$5:$B484,B485))</f>
        <v>488</v>
      </c>
      <c r="E485" t="s">
        <v>717</v>
      </c>
      <c r="F485" t="s">
        <v>718</v>
      </c>
      <c r="G485" t="s">
        <v>719</v>
      </c>
      <c r="H485">
        <v>29</v>
      </c>
    </row>
    <row r="486" spans="1:26" x14ac:dyDescent="0.2">
      <c r="A486">
        <f>COUNTA(Books!$H486:$AAC486)</f>
        <v>2</v>
      </c>
      <c r="B486">
        <f t="shared" si="8"/>
        <v>76</v>
      </c>
      <c r="C486">
        <f>IF(A486&lt;1, "", B486+COUNTIF($B$5:$B485,B486))</f>
        <v>145</v>
      </c>
      <c r="E486" s="4" t="s">
        <v>102</v>
      </c>
      <c r="F486" t="s">
        <v>103</v>
      </c>
      <c r="G486" t="s">
        <v>110</v>
      </c>
      <c r="H486">
        <v>2</v>
      </c>
      <c r="I486">
        <v>29</v>
      </c>
    </row>
    <row r="487" spans="1:26" x14ac:dyDescent="0.2">
      <c r="A487">
        <f>COUNTA(Books!$H487:$AAC487)</f>
        <v>1</v>
      </c>
      <c r="B487">
        <f t="shared" si="8"/>
        <v>148</v>
      </c>
      <c r="C487">
        <f>IF(A487&lt;1, "", B487+COUNTIF($B$5:$B486,B487))</f>
        <v>489</v>
      </c>
      <c r="E487" s="4" t="s">
        <v>747</v>
      </c>
      <c r="F487" t="s">
        <v>748</v>
      </c>
      <c r="G487" t="s">
        <v>752</v>
      </c>
      <c r="H487">
        <v>31</v>
      </c>
    </row>
    <row r="488" spans="1:26" x14ac:dyDescent="0.2">
      <c r="A488">
        <f>COUNTA(Books!$H488:$AAC488)</f>
        <v>1</v>
      </c>
      <c r="B488">
        <f t="shared" si="8"/>
        <v>148</v>
      </c>
      <c r="C488">
        <f>IF(A488&lt;1, "", B488+COUNTIF($B$5:$B487,B488))</f>
        <v>490</v>
      </c>
      <c r="E488" s="5" t="s">
        <v>997</v>
      </c>
      <c r="F488" t="s">
        <v>998</v>
      </c>
      <c r="G488" t="s">
        <v>999</v>
      </c>
      <c r="H488">
        <v>49</v>
      </c>
    </row>
    <row r="489" spans="1:26" x14ac:dyDescent="0.2">
      <c r="A489">
        <f>COUNTA(Books!$H489:$AAC489)</f>
        <v>1</v>
      </c>
      <c r="B489">
        <f t="shared" si="8"/>
        <v>148</v>
      </c>
      <c r="C489">
        <f>IF(A489&lt;1, "", B489+COUNTIF($B$5:$B488,B489))</f>
        <v>491</v>
      </c>
      <c r="E489" s="4" t="s">
        <v>1240</v>
      </c>
      <c r="F489" t="s">
        <v>1241</v>
      </c>
      <c r="G489" t="s">
        <v>125</v>
      </c>
      <c r="H489">
        <v>61</v>
      </c>
    </row>
    <row r="490" spans="1:26" x14ac:dyDescent="0.2">
      <c r="A490">
        <f>COUNTA(Books!$H490:$AAC490)</f>
        <v>1</v>
      </c>
      <c r="B490">
        <f t="shared" si="8"/>
        <v>148</v>
      </c>
      <c r="C490">
        <f>IF(A490&lt;1, "", B490+COUNTIF($B$5:$B489,B490))</f>
        <v>492</v>
      </c>
      <c r="E490" t="s">
        <v>740</v>
      </c>
      <c r="F490" t="s">
        <v>741</v>
      </c>
      <c r="G490" t="s">
        <v>752</v>
      </c>
      <c r="H490">
        <v>31</v>
      </c>
    </row>
    <row r="491" spans="1:26" x14ac:dyDescent="0.2">
      <c r="A491">
        <f>COUNTA(Books!$H491:$AAC491)</f>
        <v>1</v>
      </c>
      <c r="B491">
        <f t="shared" si="8"/>
        <v>148</v>
      </c>
      <c r="C491">
        <f>IF(A491&lt;1, "", B491+COUNTIF($B$5:$B490,B491))</f>
        <v>493</v>
      </c>
      <c r="E491" t="s">
        <v>92</v>
      </c>
      <c r="F491" t="s">
        <v>93</v>
      </c>
      <c r="G491" t="s">
        <v>90</v>
      </c>
      <c r="H491">
        <v>2</v>
      </c>
    </row>
    <row r="492" spans="1:26" x14ac:dyDescent="0.2">
      <c r="A492">
        <f>COUNTA(Books!$H492:$AAC492)</f>
        <v>19</v>
      </c>
      <c r="B492">
        <f t="shared" si="8"/>
        <v>6</v>
      </c>
      <c r="C492">
        <f>IF(A492&lt;1, "", B492+COUNTIF($B$5:$B491,B492))</f>
        <v>7</v>
      </c>
      <c r="E492" t="s">
        <v>28</v>
      </c>
      <c r="F492" t="s">
        <v>29</v>
      </c>
      <c r="G492" t="s">
        <v>190</v>
      </c>
      <c r="H492">
        <v>2</v>
      </c>
      <c r="I492">
        <v>3</v>
      </c>
      <c r="J492">
        <v>6</v>
      </c>
      <c r="K492">
        <v>10</v>
      </c>
      <c r="L492">
        <v>14</v>
      </c>
      <c r="M492">
        <v>15</v>
      </c>
      <c r="N492">
        <v>16</v>
      </c>
      <c r="O492">
        <v>24</v>
      </c>
      <c r="P492">
        <v>26</v>
      </c>
      <c r="Q492">
        <v>27</v>
      </c>
      <c r="R492">
        <v>36</v>
      </c>
      <c r="S492">
        <v>48</v>
      </c>
      <c r="T492">
        <v>50</v>
      </c>
      <c r="U492">
        <v>51</v>
      </c>
      <c r="V492">
        <v>52</v>
      </c>
      <c r="W492">
        <v>54</v>
      </c>
      <c r="X492">
        <v>65</v>
      </c>
      <c r="Y492">
        <v>66</v>
      </c>
      <c r="Z492">
        <v>68</v>
      </c>
    </row>
    <row r="493" spans="1:26" x14ac:dyDescent="0.2">
      <c r="A493">
        <f>COUNTA(Books!$H493:$AAC493)</f>
        <v>1</v>
      </c>
      <c r="B493">
        <f t="shared" si="8"/>
        <v>148</v>
      </c>
      <c r="C493">
        <f>IF(A493&lt;1, "", B493+COUNTIF($B$5:$B492,B493))</f>
        <v>494</v>
      </c>
      <c r="E493" t="s">
        <v>671</v>
      </c>
      <c r="F493" t="s">
        <v>672</v>
      </c>
      <c r="G493" t="s">
        <v>181</v>
      </c>
      <c r="H493">
        <v>26</v>
      </c>
    </row>
    <row r="494" spans="1:26" x14ac:dyDescent="0.2">
      <c r="A494">
        <f>COUNTA(Books!$H494:$AAC494)</f>
        <v>3</v>
      </c>
      <c r="B494">
        <f t="shared" si="8"/>
        <v>49</v>
      </c>
      <c r="C494">
        <f>IF(A494&lt;1, "", B494+COUNTIF($B$5:$B493,B494))</f>
        <v>73</v>
      </c>
      <c r="E494" t="s">
        <v>498</v>
      </c>
      <c r="F494" t="s">
        <v>499</v>
      </c>
      <c r="G494" t="s">
        <v>494</v>
      </c>
      <c r="H494">
        <v>17</v>
      </c>
      <c r="I494">
        <v>48</v>
      </c>
      <c r="J494">
        <v>50</v>
      </c>
    </row>
    <row r="495" spans="1:26" x14ac:dyDescent="0.2">
      <c r="A495">
        <f>COUNTA(Books!$H495:$AAC495)</f>
        <v>1</v>
      </c>
      <c r="B495">
        <f t="shared" si="8"/>
        <v>148</v>
      </c>
      <c r="C495">
        <f>IF(A495&lt;1, "", B495+COUNTIF($B$5:$B494,B495))</f>
        <v>495</v>
      </c>
      <c r="E495" t="s">
        <v>443</v>
      </c>
      <c r="F495" t="s">
        <v>444</v>
      </c>
      <c r="G495" t="s">
        <v>445</v>
      </c>
      <c r="H495">
        <v>17</v>
      </c>
    </row>
    <row r="496" spans="1:26" x14ac:dyDescent="0.2">
      <c r="A496">
        <f>COUNTA(Books!$H496:$AAC496)</f>
        <v>1</v>
      </c>
      <c r="B496">
        <f t="shared" si="8"/>
        <v>148</v>
      </c>
      <c r="C496">
        <f>IF(A496&lt;1, "", B496+COUNTIF($B$5:$B495,B496))</f>
        <v>496</v>
      </c>
      <c r="E496" s="5" t="s">
        <v>1339</v>
      </c>
      <c r="F496" t="s">
        <v>1340</v>
      </c>
      <c r="G496" t="s">
        <v>1370</v>
      </c>
      <c r="H496">
        <v>69</v>
      </c>
    </row>
    <row r="497" spans="1:43" x14ac:dyDescent="0.2">
      <c r="A497">
        <f>COUNTA(Books!$H497:$AAC497)</f>
        <v>2</v>
      </c>
      <c r="B497">
        <f t="shared" si="8"/>
        <v>76</v>
      </c>
      <c r="C497">
        <f>IF(A497&lt;1, "", B497+COUNTIF($B$5:$B496,B497))</f>
        <v>146</v>
      </c>
      <c r="E497" t="s">
        <v>572</v>
      </c>
      <c r="F497" t="s">
        <v>573</v>
      </c>
      <c r="G497" t="s">
        <v>574</v>
      </c>
      <c r="H497">
        <v>17</v>
      </c>
      <c r="I497">
        <v>48</v>
      </c>
    </row>
    <row r="498" spans="1:43" x14ac:dyDescent="0.2">
      <c r="A498">
        <f>COUNTA(Books!$H498:$AAC498)</f>
        <v>3</v>
      </c>
      <c r="B498">
        <f t="shared" si="8"/>
        <v>49</v>
      </c>
      <c r="C498">
        <f>IF(A498&lt;1, "", B498+COUNTIF($B$5:$B497,B498))</f>
        <v>74</v>
      </c>
      <c r="E498" t="s">
        <v>403</v>
      </c>
      <c r="F498" t="s">
        <v>404</v>
      </c>
      <c r="G498" t="s">
        <v>405</v>
      </c>
      <c r="H498">
        <v>16</v>
      </c>
      <c r="I498">
        <v>49</v>
      </c>
      <c r="J498">
        <v>68</v>
      </c>
    </row>
    <row r="499" spans="1:43" s="5" customFormat="1" x14ac:dyDescent="0.2">
      <c r="A499">
        <f>COUNTA(Books!$H499:$AAC499)</f>
        <v>1</v>
      </c>
      <c r="B499">
        <f t="shared" si="8"/>
        <v>148</v>
      </c>
      <c r="C499">
        <f>IF(A499&lt;1, "", B499+COUNTIF($B$5:$B498,B499))</f>
        <v>497</v>
      </c>
      <c r="D499" s="11"/>
      <c r="E499" t="s">
        <v>623</v>
      </c>
      <c r="F499" t="s">
        <v>624</v>
      </c>
      <c r="G499" t="s">
        <v>260</v>
      </c>
      <c r="H499">
        <v>21</v>
      </c>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row>
    <row r="500" spans="1:43" x14ac:dyDescent="0.2">
      <c r="A500">
        <f>COUNTA(Books!$H500:$AAC500)</f>
        <v>1</v>
      </c>
      <c r="B500">
        <f t="shared" si="8"/>
        <v>148</v>
      </c>
      <c r="C500">
        <f>IF(A500&lt;1, "", B500+COUNTIF($B$5:$B499,B500))</f>
        <v>498</v>
      </c>
      <c r="E500" s="5" t="s">
        <v>1347</v>
      </c>
      <c r="F500" t="s">
        <v>1346</v>
      </c>
      <c r="G500" t="s">
        <v>1367</v>
      </c>
      <c r="H500">
        <v>69</v>
      </c>
    </row>
    <row r="501" spans="1:43" x14ac:dyDescent="0.2">
      <c r="A501">
        <f>COUNTA(Books!$H501:$AAC501)</f>
        <v>1</v>
      </c>
      <c r="B501">
        <f t="shared" si="8"/>
        <v>148</v>
      </c>
      <c r="C501">
        <f>IF(A501&lt;1, "", B501+COUNTIF($B$5:$B500,B501))</f>
        <v>499</v>
      </c>
      <c r="E501" s="4" t="s">
        <v>1283</v>
      </c>
      <c r="F501" t="s">
        <v>1284</v>
      </c>
      <c r="G501" t="s">
        <v>1285</v>
      </c>
      <c r="H501">
        <v>66</v>
      </c>
    </row>
    <row r="502" spans="1:43" x14ac:dyDescent="0.2">
      <c r="A502">
        <f>COUNTA(Books!$H502:$AAC502)</f>
        <v>3</v>
      </c>
      <c r="B502">
        <f t="shared" si="8"/>
        <v>49</v>
      </c>
      <c r="C502">
        <f>IF(A502&lt;1, "", B502+COUNTIF($B$5:$B501,B502))</f>
        <v>75</v>
      </c>
      <c r="E502" t="s">
        <v>336</v>
      </c>
      <c r="F502" t="s">
        <v>337</v>
      </c>
      <c r="G502" t="s">
        <v>338</v>
      </c>
      <c r="H502">
        <v>9</v>
      </c>
      <c r="I502">
        <v>17</v>
      </c>
      <c r="J502">
        <v>25</v>
      </c>
    </row>
    <row r="503" spans="1:43" x14ac:dyDescent="0.2">
      <c r="A503">
        <f>COUNTA(Books!$H503:$AAC503)</f>
        <v>2</v>
      </c>
      <c r="B503">
        <f t="shared" si="8"/>
        <v>76</v>
      </c>
      <c r="C503">
        <f>IF(A503&lt;1, "", B503+COUNTIF($B$5:$B502,B503))</f>
        <v>147</v>
      </c>
      <c r="E503" s="4" t="s">
        <v>169</v>
      </c>
      <c r="F503" t="s">
        <v>170</v>
      </c>
      <c r="G503" t="s">
        <v>171</v>
      </c>
      <c r="H503">
        <v>2</v>
      </c>
      <c r="I503">
        <v>69</v>
      </c>
    </row>
    <row r="504" spans="1:43" x14ac:dyDescent="0.2">
      <c r="A504">
        <f>COUNTA(Books!$H504:$AAC504)</f>
        <v>0</v>
      </c>
      <c r="B504">
        <f t="shared" si="8"/>
        <v>500</v>
      </c>
      <c r="C504" t="str">
        <f>IF(A504&lt;1, "", B504+COUNTIF($B$5:$B503,B504))</f>
        <v/>
      </c>
    </row>
    <row r="505" spans="1:43" s="13" customFormat="1" x14ac:dyDescent="0.2">
      <c r="D505" s="14"/>
    </row>
  </sheetData>
  <sortState xmlns:xlrd2="http://schemas.microsoft.com/office/spreadsheetml/2017/richdata2" ref="D5:AQ504">
    <sortCondition ref="E5:E504"/>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3"/>
  <sheetViews>
    <sheetView zoomScaleNormal="100" workbookViewId="0">
      <selection activeCell="G12" sqref="G12"/>
    </sheetView>
  </sheetViews>
  <sheetFormatPr baseColWidth="10" defaultColWidth="8.83203125" defaultRowHeight="15" x14ac:dyDescent="0.2"/>
  <cols>
    <col min="2" max="2" width="84.5" customWidth="1"/>
    <col min="3" max="3" width="20.1640625" style="3" customWidth="1"/>
  </cols>
  <sheetData>
    <row r="2" spans="1:4" x14ac:dyDescent="0.2">
      <c r="A2" s="10" t="s">
        <v>760</v>
      </c>
      <c r="B2" s="10" t="s">
        <v>9</v>
      </c>
      <c r="C2" s="16" t="s">
        <v>846</v>
      </c>
      <c r="D2" s="10" t="s">
        <v>761</v>
      </c>
    </row>
    <row r="3" spans="1:4" x14ac:dyDescent="0.2">
      <c r="A3">
        <v>1</v>
      </c>
      <c r="B3" s="1" t="s">
        <v>0</v>
      </c>
      <c r="C3" s="3">
        <v>43541</v>
      </c>
      <c r="D3" t="s">
        <v>358</v>
      </c>
    </row>
    <row r="4" spans="1:4" x14ac:dyDescent="0.2">
      <c r="A4">
        <v>2</v>
      </c>
      <c r="B4" s="1" t="s">
        <v>11</v>
      </c>
      <c r="C4" s="3">
        <v>43439</v>
      </c>
    </row>
    <row r="5" spans="1:4" x14ac:dyDescent="0.2">
      <c r="A5">
        <v>3</v>
      </c>
      <c r="B5" s="1" t="s">
        <v>172</v>
      </c>
      <c r="C5" s="3">
        <v>42961</v>
      </c>
    </row>
    <row r="6" spans="1:4" x14ac:dyDescent="0.2">
      <c r="A6">
        <v>4</v>
      </c>
      <c r="B6" s="1" t="s">
        <v>235</v>
      </c>
      <c r="C6" s="3">
        <v>43472</v>
      </c>
    </row>
    <row r="7" spans="1:4" x14ac:dyDescent="0.2">
      <c r="A7">
        <v>5</v>
      </c>
      <c r="B7" s="1" t="s">
        <v>239</v>
      </c>
      <c r="C7" s="3">
        <v>43539</v>
      </c>
    </row>
    <row r="8" spans="1:4" x14ac:dyDescent="0.2">
      <c r="A8">
        <v>6</v>
      </c>
      <c r="B8" s="1" t="s">
        <v>254</v>
      </c>
      <c r="C8" s="3">
        <v>42079</v>
      </c>
    </row>
    <row r="9" spans="1:4" x14ac:dyDescent="0.2">
      <c r="A9">
        <v>7</v>
      </c>
      <c r="B9" s="1" t="s">
        <v>257</v>
      </c>
      <c r="C9" s="3">
        <v>43297</v>
      </c>
    </row>
    <row r="10" spans="1:4" x14ac:dyDescent="0.2">
      <c r="A10">
        <v>8</v>
      </c>
      <c r="B10" s="1" t="s">
        <v>262</v>
      </c>
      <c r="C10" s="3">
        <v>43521</v>
      </c>
    </row>
    <row r="11" spans="1:4" x14ac:dyDescent="0.2">
      <c r="A11">
        <v>9</v>
      </c>
      <c r="B11" s="1" t="s">
        <v>327</v>
      </c>
      <c r="C11" s="3">
        <v>42950</v>
      </c>
    </row>
    <row r="12" spans="1:4" x14ac:dyDescent="0.2">
      <c r="A12">
        <v>10</v>
      </c>
      <c r="B12" s="1" t="s">
        <v>356</v>
      </c>
      <c r="C12" s="3">
        <v>42907</v>
      </c>
      <c r="D12" t="s">
        <v>357</v>
      </c>
    </row>
    <row r="13" spans="1:4" x14ac:dyDescent="0.2">
      <c r="A13">
        <v>11</v>
      </c>
      <c r="B13" s="1" t="s">
        <v>359</v>
      </c>
      <c r="C13" s="3">
        <v>43209</v>
      </c>
    </row>
    <row r="14" spans="1:4" x14ac:dyDescent="0.2">
      <c r="A14">
        <v>12</v>
      </c>
      <c r="B14" s="1" t="s">
        <v>365</v>
      </c>
      <c r="C14" s="3">
        <v>43537</v>
      </c>
    </row>
    <row r="15" spans="1:4" x14ac:dyDescent="0.2">
      <c r="A15">
        <v>13</v>
      </c>
      <c r="B15" s="1" t="s">
        <v>369</v>
      </c>
      <c r="C15" s="3">
        <v>43307</v>
      </c>
    </row>
    <row r="16" spans="1:4" x14ac:dyDescent="0.2">
      <c r="A16">
        <v>14</v>
      </c>
      <c r="B16" s="1" t="s">
        <v>385</v>
      </c>
      <c r="C16" s="3">
        <v>43145</v>
      </c>
    </row>
    <row r="17" spans="1:3" x14ac:dyDescent="0.2">
      <c r="A17">
        <v>15</v>
      </c>
      <c r="B17" s="1" t="s">
        <v>391</v>
      </c>
      <c r="C17" s="3">
        <v>43175</v>
      </c>
    </row>
    <row r="18" spans="1:3" x14ac:dyDescent="0.2">
      <c r="A18">
        <v>16</v>
      </c>
      <c r="B18" s="1" t="s">
        <v>393</v>
      </c>
      <c r="C18" s="3">
        <v>43070</v>
      </c>
    </row>
    <row r="19" spans="1:3" x14ac:dyDescent="0.2">
      <c r="A19">
        <v>17</v>
      </c>
      <c r="B19" s="1" t="s">
        <v>413</v>
      </c>
      <c r="C19" s="3">
        <v>43513</v>
      </c>
    </row>
    <row r="20" spans="1:3" x14ac:dyDescent="0.2">
      <c r="A20">
        <v>18</v>
      </c>
      <c r="B20" s="1" t="s">
        <v>414</v>
      </c>
      <c r="C20" s="3">
        <v>43436</v>
      </c>
    </row>
    <row r="21" spans="1:3" x14ac:dyDescent="0.2">
      <c r="A21">
        <v>19</v>
      </c>
      <c r="B21" s="1" t="s">
        <v>417</v>
      </c>
      <c r="C21" s="3">
        <v>43452</v>
      </c>
    </row>
    <row r="22" spans="1:3" x14ac:dyDescent="0.2">
      <c r="A22">
        <v>20</v>
      </c>
      <c r="B22" s="1" t="s">
        <v>614</v>
      </c>
      <c r="C22" s="3">
        <v>43160</v>
      </c>
    </row>
    <row r="23" spans="1:3" x14ac:dyDescent="0.2">
      <c r="A23">
        <v>21</v>
      </c>
      <c r="B23" s="1" t="s">
        <v>618</v>
      </c>
      <c r="C23" s="3" t="s">
        <v>619</v>
      </c>
    </row>
    <row r="24" spans="1:3" x14ac:dyDescent="0.2">
      <c r="A24">
        <v>22</v>
      </c>
      <c r="B24" s="1" t="s">
        <v>625</v>
      </c>
      <c r="C24" s="3">
        <v>43357</v>
      </c>
    </row>
    <row r="25" spans="1:3" x14ac:dyDescent="0.2">
      <c r="A25">
        <v>23</v>
      </c>
      <c r="B25" s="1" t="s">
        <v>633</v>
      </c>
      <c r="C25" s="3" t="s">
        <v>619</v>
      </c>
    </row>
    <row r="26" spans="1:3" x14ac:dyDescent="0.2">
      <c r="A26">
        <v>24</v>
      </c>
      <c r="B26" s="1" t="s">
        <v>637</v>
      </c>
      <c r="C26" s="3">
        <v>42082</v>
      </c>
    </row>
    <row r="27" spans="1:3" x14ac:dyDescent="0.2">
      <c r="A27">
        <v>25</v>
      </c>
      <c r="B27" s="1" t="s">
        <v>638</v>
      </c>
      <c r="C27" s="3">
        <v>42409</v>
      </c>
    </row>
    <row r="28" spans="1:3" x14ac:dyDescent="0.2">
      <c r="A28">
        <v>26</v>
      </c>
      <c r="B28" s="1" t="s">
        <v>642</v>
      </c>
      <c r="C28" s="3">
        <v>43632</v>
      </c>
    </row>
    <row r="29" spans="1:3" x14ac:dyDescent="0.2">
      <c r="A29">
        <v>27</v>
      </c>
      <c r="B29" s="1" t="s">
        <v>680</v>
      </c>
      <c r="C29" s="3">
        <v>43638</v>
      </c>
    </row>
    <row r="30" spans="1:3" x14ac:dyDescent="0.2">
      <c r="A30">
        <v>28</v>
      </c>
      <c r="B30" s="1" t="s">
        <v>684</v>
      </c>
      <c r="C30" s="3">
        <v>43459</v>
      </c>
    </row>
    <row r="31" spans="1:3" x14ac:dyDescent="0.2">
      <c r="A31">
        <v>29</v>
      </c>
      <c r="B31" s="1" t="s">
        <v>690</v>
      </c>
      <c r="C31" s="3">
        <v>43088</v>
      </c>
    </row>
    <row r="32" spans="1:3" x14ac:dyDescent="0.2">
      <c r="A32">
        <v>30</v>
      </c>
      <c r="B32" s="1" t="s">
        <v>735</v>
      </c>
      <c r="C32" s="3">
        <v>43509</v>
      </c>
    </row>
    <row r="33" spans="1:3" x14ac:dyDescent="0.2">
      <c r="A33">
        <v>31</v>
      </c>
      <c r="B33" s="1" t="s">
        <v>739</v>
      </c>
      <c r="C33" s="3">
        <v>43306</v>
      </c>
    </row>
    <row r="34" spans="1:3" x14ac:dyDescent="0.2">
      <c r="A34">
        <v>32</v>
      </c>
      <c r="B34" s="1" t="s">
        <v>759</v>
      </c>
      <c r="C34" s="3">
        <v>43506</v>
      </c>
    </row>
    <row r="35" spans="1:3" x14ac:dyDescent="0.2">
      <c r="A35">
        <v>33</v>
      </c>
      <c r="B35" s="1" t="s">
        <v>772</v>
      </c>
      <c r="C35" s="3">
        <v>43478</v>
      </c>
    </row>
    <row r="36" spans="1:3" x14ac:dyDescent="0.2">
      <c r="A36">
        <v>34</v>
      </c>
      <c r="B36" s="1" t="s">
        <v>775</v>
      </c>
      <c r="C36" s="3">
        <v>43446</v>
      </c>
    </row>
    <row r="37" spans="1:3" x14ac:dyDescent="0.2">
      <c r="A37">
        <v>35</v>
      </c>
      <c r="B37" s="1" t="s">
        <v>792</v>
      </c>
      <c r="C37" s="3">
        <v>43171</v>
      </c>
    </row>
    <row r="38" spans="1:3" x14ac:dyDescent="0.2">
      <c r="A38">
        <v>36</v>
      </c>
      <c r="B38" s="1" t="s">
        <v>801</v>
      </c>
      <c r="C38" s="3">
        <v>43145</v>
      </c>
    </row>
    <row r="39" spans="1:3" x14ac:dyDescent="0.2">
      <c r="A39">
        <v>37</v>
      </c>
      <c r="B39" s="1" t="s">
        <v>806</v>
      </c>
      <c r="C39" s="3">
        <v>43446</v>
      </c>
    </row>
    <row r="40" spans="1:3" x14ac:dyDescent="0.2">
      <c r="A40">
        <v>38</v>
      </c>
      <c r="B40" s="1" t="s">
        <v>825</v>
      </c>
      <c r="C40" s="3">
        <v>42963</v>
      </c>
    </row>
    <row r="41" spans="1:3" x14ac:dyDescent="0.2">
      <c r="A41">
        <v>39</v>
      </c>
      <c r="B41" s="1" t="s">
        <v>832</v>
      </c>
      <c r="C41" s="3">
        <v>43245</v>
      </c>
    </row>
    <row r="42" spans="1:3" x14ac:dyDescent="0.2">
      <c r="A42">
        <v>40</v>
      </c>
      <c r="B42" s="1" t="s">
        <v>845</v>
      </c>
      <c r="C42" s="3">
        <v>43199</v>
      </c>
    </row>
    <row r="43" spans="1:3" x14ac:dyDescent="0.2">
      <c r="A43">
        <v>41</v>
      </c>
      <c r="B43" s="1" t="s">
        <v>858</v>
      </c>
      <c r="C43" s="3">
        <v>43328</v>
      </c>
    </row>
    <row r="44" spans="1:3" x14ac:dyDescent="0.2">
      <c r="A44">
        <v>42</v>
      </c>
      <c r="B44" s="1" t="s">
        <v>861</v>
      </c>
      <c r="C44" s="3">
        <v>42880</v>
      </c>
    </row>
    <row r="45" spans="1:3" x14ac:dyDescent="0.2">
      <c r="A45">
        <v>43</v>
      </c>
      <c r="B45" s="1" t="s">
        <v>875</v>
      </c>
      <c r="C45" s="3">
        <v>43304</v>
      </c>
    </row>
    <row r="46" spans="1:3" x14ac:dyDescent="0.2">
      <c r="A46">
        <v>44</v>
      </c>
      <c r="B46" s="1" t="s">
        <v>876</v>
      </c>
      <c r="C46" s="3">
        <v>43220</v>
      </c>
    </row>
    <row r="47" spans="1:3" x14ac:dyDescent="0.2">
      <c r="A47">
        <v>45</v>
      </c>
      <c r="B47" s="1" t="s">
        <v>885</v>
      </c>
      <c r="C47" s="3">
        <v>43086</v>
      </c>
    </row>
    <row r="48" spans="1:3" x14ac:dyDescent="0.2">
      <c r="A48">
        <v>46</v>
      </c>
      <c r="B48" s="1" t="s">
        <v>915</v>
      </c>
      <c r="C48" s="3">
        <v>42064</v>
      </c>
    </row>
    <row r="49" spans="1:3" x14ac:dyDescent="0.2">
      <c r="A49">
        <v>47</v>
      </c>
      <c r="B49" s="1" t="s">
        <v>919</v>
      </c>
      <c r="C49" s="3">
        <v>41855</v>
      </c>
    </row>
    <row r="50" spans="1:3" x14ac:dyDescent="0.2">
      <c r="A50">
        <v>48</v>
      </c>
      <c r="B50" s="1" t="s">
        <v>939</v>
      </c>
      <c r="C50" s="3">
        <v>42116</v>
      </c>
    </row>
    <row r="51" spans="1:3" x14ac:dyDescent="0.2">
      <c r="A51">
        <v>49</v>
      </c>
      <c r="B51" s="1" t="s">
        <v>953</v>
      </c>
      <c r="C51" s="3">
        <v>39876</v>
      </c>
    </row>
    <row r="52" spans="1:3" x14ac:dyDescent="0.2">
      <c r="A52">
        <v>50</v>
      </c>
      <c r="B52" s="1" t="s">
        <v>1068</v>
      </c>
      <c r="C52" s="3">
        <v>39609</v>
      </c>
    </row>
    <row r="53" spans="1:3" x14ac:dyDescent="0.2">
      <c r="A53">
        <v>51</v>
      </c>
      <c r="B53" s="1" t="s">
        <v>1200</v>
      </c>
      <c r="C53" s="3">
        <v>42842</v>
      </c>
    </row>
    <row r="54" spans="1:3" x14ac:dyDescent="0.2">
      <c r="A54">
        <v>52</v>
      </c>
      <c r="B54" s="1" t="s">
        <v>1201</v>
      </c>
      <c r="C54" s="3">
        <v>42907</v>
      </c>
    </row>
    <row r="55" spans="1:3" x14ac:dyDescent="0.2">
      <c r="A55">
        <v>53</v>
      </c>
      <c r="B55" s="1" t="s">
        <v>1202</v>
      </c>
      <c r="C55" s="3">
        <v>43173</v>
      </c>
    </row>
    <row r="56" spans="1:3" x14ac:dyDescent="0.2">
      <c r="A56">
        <v>54</v>
      </c>
      <c r="B56" s="1" t="s">
        <v>1203</v>
      </c>
      <c r="C56" s="3">
        <v>43425</v>
      </c>
    </row>
    <row r="57" spans="1:3" x14ac:dyDescent="0.2">
      <c r="A57">
        <v>55</v>
      </c>
      <c r="B57" s="1" t="s">
        <v>1204</v>
      </c>
      <c r="C57" s="3">
        <v>43263</v>
      </c>
    </row>
    <row r="58" spans="1:3" x14ac:dyDescent="0.2">
      <c r="A58">
        <v>56</v>
      </c>
      <c r="B58" s="1" t="s">
        <v>1209</v>
      </c>
      <c r="C58" s="3">
        <v>42536</v>
      </c>
    </row>
    <row r="59" spans="1:3" x14ac:dyDescent="0.2">
      <c r="A59">
        <v>57</v>
      </c>
      <c r="B59" s="1" t="s">
        <v>1212</v>
      </c>
      <c r="C59" s="3">
        <v>43416</v>
      </c>
    </row>
    <row r="60" spans="1:3" x14ac:dyDescent="0.2">
      <c r="A60">
        <v>58</v>
      </c>
      <c r="B60" s="1" t="s">
        <v>1215</v>
      </c>
      <c r="C60" s="3">
        <v>42565</v>
      </c>
    </row>
    <row r="61" spans="1:3" x14ac:dyDescent="0.2">
      <c r="A61">
        <v>59</v>
      </c>
      <c r="B61" s="1" t="s">
        <v>1219</v>
      </c>
      <c r="C61" s="3">
        <v>43451</v>
      </c>
    </row>
    <row r="62" spans="1:3" x14ac:dyDescent="0.2">
      <c r="A62">
        <v>60</v>
      </c>
      <c r="B62" s="1" t="s">
        <v>1220</v>
      </c>
      <c r="C62" s="3">
        <v>42797</v>
      </c>
    </row>
    <row r="63" spans="1:3" x14ac:dyDescent="0.2">
      <c r="A63">
        <v>61</v>
      </c>
      <c r="B63" s="1" t="s">
        <v>1229</v>
      </c>
      <c r="C63" s="3">
        <v>43519</v>
      </c>
    </row>
    <row r="64" spans="1:3" x14ac:dyDescent="0.2">
      <c r="A64">
        <v>62</v>
      </c>
      <c r="B64" s="1" t="s">
        <v>1259</v>
      </c>
      <c r="C64" s="3">
        <v>41884</v>
      </c>
    </row>
    <row r="65" spans="1:3" x14ac:dyDescent="0.2">
      <c r="A65">
        <v>63</v>
      </c>
      <c r="B65" s="1" t="s">
        <v>1260</v>
      </c>
      <c r="C65" s="3">
        <v>41527</v>
      </c>
    </row>
    <row r="66" spans="1:3" x14ac:dyDescent="0.2">
      <c r="A66">
        <v>64</v>
      </c>
      <c r="B66" s="1" t="s">
        <v>1261</v>
      </c>
      <c r="C66" s="3">
        <v>40892</v>
      </c>
    </row>
    <row r="67" spans="1:3" x14ac:dyDescent="0.2">
      <c r="A67">
        <v>65</v>
      </c>
      <c r="B67" s="1" t="s">
        <v>1280</v>
      </c>
      <c r="C67" s="3">
        <v>42329</v>
      </c>
    </row>
    <row r="68" spans="1:3" x14ac:dyDescent="0.2">
      <c r="A68">
        <v>66</v>
      </c>
      <c r="B68" s="1" t="s">
        <v>1282</v>
      </c>
      <c r="C68" s="3">
        <v>42929</v>
      </c>
    </row>
    <row r="69" spans="1:3" x14ac:dyDescent="0.2">
      <c r="A69">
        <v>67</v>
      </c>
      <c r="B69" s="1" t="s">
        <v>1286</v>
      </c>
      <c r="C69" s="3">
        <v>42999</v>
      </c>
    </row>
    <row r="70" spans="1:3" x14ac:dyDescent="0.2">
      <c r="A70">
        <v>68</v>
      </c>
      <c r="B70" s="1" t="s">
        <v>1290</v>
      </c>
      <c r="C70" s="3">
        <v>43466</v>
      </c>
    </row>
    <row r="71" spans="1:3" x14ac:dyDescent="0.2">
      <c r="A71">
        <v>69</v>
      </c>
      <c r="B71" s="1" t="s">
        <v>1291</v>
      </c>
      <c r="C71" s="3">
        <v>42416</v>
      </c>
    </row>
    <row r="103" spans="3:3" s="13" customFormat="1" x14ac:dyDescent="0.2">
      <c r="C103" s="15"/>
    </row>
  </sheetData>
  <hyperlinks>
    <hyperlink ref="B3" r:id="rId1" xr:uid="{00000000-0004-0000-0200-000000000000}"/>
    <hyperlink ref="B4" r:id="rId2" xr:uid="{00000000-0004-0000-0200-000001000000}"/>
    <hyperlink ref="B5" r:id="rId3" xr:uid="{00000000-0004-0000-0200-000002000000}"/>
    <hyperlink ref="B6" r:id="rId4" xr:uid="{00000000-0004-0000-0200-000003000000}"/>
    <hyperlink ref="B7" r:id="rId5" xr:uid="{00000000-0004-0000-0200-000004000000}"/>
    <hyperlink ref="B8" r:id="rId6" xr:uid="{00000000-0004-0000-0200-000005000000}"/>
    <hyperlink ref="B9" r:id="rId7" xr:uid="{00000000-0004-0000-0200-000006000000}"/>
    <hyperlink ref="B10" r:id="rId8" xr:uid="{00000000-0004-0000-0200-000007000000}"/>
    <hyperlink ref="B11" r:id="rId9" xr:uid="{00000000-0004-0000-0200-000008000000}"/>
    <hyperlink ref="B12" r:id="rId10" xr:uid="{00000000-0004-0000-0200-000009000000}"/>
    <hyperlink ref="B13" r:id="rId11" xr:uid="{00000000-0004-0000-0200-00000A000000}"/>
    <hyperlink ref="B14" r:id="rId12" xr:uid="{00000000-0004-0000-0200-00000B000000}"/>
    <hyperlink ref="B15" r:id="rId13" xr:uid="{00000000-0004-0000-0200-00000C000000}"/>
    <hyperlink ref="B16" r:id="rId14" xr:uid="{00000000-0004-0000-0200-00000D000000}"/>
    <hyperlink ref="B17" r:id="rId15" xr:uid="{00000000-0004-0000-0200-00000E000000}"/>
    <hyperlink ref="B18" r:id="rId16" xr:uid="{00000000-0004-0000-0200-00000F000000}"/>
    <hyperlink ref="B19" r:id="rId17" xr:uid="{00000000-0004-0000-0200-000010000000}"/>
    <hyperlink ref="B20" r:id="rId18" xr:uid="{00000000-0004-0000-0200-000011000000}"/>
    <hyperlink ref="B21" r:id="rId19" xr:uid="{00000000-0004-0000-0200-000012000000}"/>
    <hyperlink ref="B22" r:id="rId20" xr:uid="{00000000-0004-0000-0200-000013000000}"/>
    <hyperlink ref="B23" r:id="rId21" xr:uid="{00000000-0004-0000-0200-000014000000}"/>
    <hyperlink ref="B24" r:id="rId22" xr:uid="{00000000-0004-0000-0200-000015000000}"/>
    <hyperlink ref="B25" r:id="rId23" xr:uid="{00000000-0004-0000-0200-000016000000}"/>
    <hyperlink ref="B26" r:id="rId24" xr:uid="{00000000-0004-0000-0200-000017000000}"/>
    <hyperlink ref="B27" r:id="rId25" xr:uid="{00000000-0004-0000-0200-000018000000}"/>
    <hyperlink ref="B28" r:id="rId26" xr:uid="{00000000-0004-0000-0200-000019000000}"/>
    <hyperlink ref="B29" r:id="rId27" xr:uid="{00000000-0004-0000-0200-00001A000000}"/>
    <hyperlink ref="B30" r:id="rId28" xr:uid="{00000000-0004-0000-0200-00001B000000}"/>
    <hyperlink ref="B31" r:id="rId29" xr:uid="{00000000-0004-0000-0200-00001C000000}"/>
    <hyperlink ref="B32" r:id="rId30" xr:uid="{00000000-0004-0000-0200-00001D000000}"/>
    <hyperlink ref="B33" r:id="rId31" xr:uid="{00000000-0004-0000-0200-00001E000000}"/>
    <hyperlink ref="B34" r:id="rId32" xr:uid="{00000000-0004-0000-0200-00001F000000}"/>
    <hyperlink ref="B35" r:id="rId33" xr:uid="{00000000-0004-0000-0200-000020000000}"/>
    <hyperlink ref="B36" r:id="rId34" xr:uid="{00000000-0004-0000-0200-000021000000}"/>
    <hyperlink ref="B37" r:id="rId35" xr:uid="{00000000-0004-0000-0200-000022000000}"/>
    <hyperlink ref="B38" r:id="rId36" xr:uid="{00000000-0004-0000-0200-000023000000}"/>
    <hyperlink ref="B39" r:id="rId37" xr:uid="{00000000-0004-0000-0200-000024000000}"/>
    <hyperlink ref="B40" r:id="rId38" xr:uid="{00000000-0004-0000-0200-000025000000}"/>
    <hyperlink ref="B41" r:id="rId39" xr:uid="{00000000-0004-0000-0200-000026000000}"/>
    <hyperlink ref="B42" r:id="rId40" xr:uid="{00000000-0004-0000-0200-000027000000}"/>
    <hyperlink ref="B43" r:id="rId41" xr:uid="{00000000-0004-0000-0200-000028000000}"/>
    <hyperlink ref="B44" r:id="rId42" xr:uid="{00000000-0004-0000-0200-000029000000}"/>
    <hyperlink ref="B45" r:id="rId43" xr:uid="{00000000-0004-0000-0200-00002A000000}"/>
    <hyperlink ref="B46" r:id="rId44" xr:uid="{00000000-0004-0000-0200-00002B000000}"/>
    <hyperlink ref="B47" r:id="rId45" xr:uid="{00000000-0004-0000-0200-00002C000000}"/>
    <hyperlink ref="B48" r:id="rId46" xr:uid="{00000000-0004-0000-0200-00002D000000}"/>
    <hyperlink ref="B49" r:id="rId47" xr:uid="{8F969FCD-5073-C14D-8421-90743336DF0A}"/>
    <hyperlink ref="B50" r:id="rId48" xr:uid="{E5BBD5B5-7E13-1549-AD92-2684805BBF25}"/>
    <hyperlink ref="B51" r:id="rId49" xr:uid="{1C5AE036-935E-8B4F-A2D0-D0E9ACE2C2B9}"/>
    <hyperlink ref="B52" r:id="rId50" xr:uid="{9BF6D21C-6A19-EE4A-9D0A-C31F4BF093DA}"/>
    <hyperlink ref="B53" r:id="rId51" xr:uid="{04A11C2F-9233-9043-98D9-023F320D7B53}"/>
    <hyperlink ref="B54" r:id="rId52" xr:uid="{33C68BC9-404B-BD43-96B2-27AE5DEB2577}"/>
    <hyperlink ref="B55" r:id="rId53" xr:uid="{0159B49D-FD38-9045-9654-371E306A549A}"/>
    <hyperlink ref="B56" r:id="rId54" xr:uid="{19D99A34-9086-2F40-99EE-0B8FD9322E8F}"/>
    <hyperlink ref="B57" r:id="rId55" xr:uid="{94C3A00B-2CA6-4E43-AAF5-441DF73E4764}"/>
    <hyperlink ref="B58" r:id="rId56" xr:uid="{7424123A-FCD7-F04D-8568-F9396D185686}"/>
    <hyperlink ref="B59" r:id="rId57" xr:uid="{A172E70B-F55F-FB42-BD5F-E82EF8792E3D}"/>
    <hyperlink ref="B60" r:id="rId58" xr:uid="{67055167-2584-0249-A32E-64253F537AC0}"/>
    <hyperlink ref="B61" r:id="rId59" xr:uid="{5EE0A278-6B9B-3642-B6BB-25CBC8DA5C63}"/>
    <hyperlink ref="B62" r:id="rId60" xr:uid="{A776677C-C157-5A45-9329-5F1BC03807C9}"/>
    <hyperlink ref="B63" r:id="rId61" xr:uid="{3CDECD66-B6EB-D749-A64F-5C1CC5114CD2}"/>
    <hyperlink ref="B64" r:id="rId62" xr:uid="{F19E2BF2-90A8-FE46-BDE9-A733C06C5EDE}"/>
    <hyperlink ref="B65" r:id="rId63" xr:uid="{BA01AEB9-0092-B64C-BCB5-88DE8DF07E26}"/>
    <hyperlink ref="B66" r:id="rId64" xr:uid="{BC20879E-35DF-F640-B5DB-0130AB975A96}"/>
    <hyperlink ref="B67" r:id="rId65" xr:uid="{77C40C1A-5403-5C45-9613-6A127BF7AE00}"/>
    <hyperlink ref="B68" r:id="rId66" xr:uid="{5B9D8CE9-5A3C-4C43-9F2A-DF35A222A903}"/>
    <hyperlink ref="B69" r:id="rId67" xr:uid="{C071AF80-588D-794C-914E-0101AC2A37D5}"/>
    <hyperlink ref="B70" r:id="rId68" xr:uid="{726AF553-3752-0B49-97FC-4D69505374C2}"/>
    <hyperlink ref="B71" r:id="rId69" xr:uid="{F0D7E7CE-B060-A549-A6CE-12B63F85CDB3}"/>
  </hyperlinks>
  <pageMargins left="0.7" right="0.7" top="0.75" bottom="0.75" header="0.3" footer="0.3"/>
  <pageSetup paperSize="9" orientation="portrait" verticalDpi="0" r:id="rId7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Top 20</vt:lpstr>
      <vt:lpstr>Books</vt:lpstr>
      <vt:lpstr>Sources</vt:lpstr>
    </vt:vector>
  </TitlesOfParts>
  <Company>UCD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Watson</dc:creator>
  <cp:lastModifiedBy>Microsoft Office User</cp:lastModifiedBy>
  <dcterms:created xsi:type="dcterms:W3CDTF">2019-05-23T14:57:59Z</dcterms:created>
  <dcterms:modified xsi:type="dcterms:W3CDTF">2019-07-12T11:45:14Z</dcterms:modified>
</cp:coreProperties>
</file>