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karbi\CTTC_DataAnalytics\"/>
    </mc:Choice>
  </mc:AlternateContent>
  <xr:revisionPtr revIDLastSave="0" documentId="13_ncr:1_{5267F53D-9970-493C-ABBB-B7F8BA7425FB}" xr6:coauthVersionLast="47" xr6:coauthVersionMax="47" xr10:uidLastSave="{00000000-0000-0000-0000-000000000000}"/>
  <bookViews>
    <workbookView xWindow="-108" yWindow="-108" windowWidth="23256" windowHeight="13176" firstSheet="3" activeTab="9" xr2:uid="{00000000-000D-0000-FFFF-FFFF00000000}"/>
  </bookViews>
  <sheets>
    <sheet name="Sheet1" sheetId="7" r:id="rId1"/>
    <sheet name="Sheet2" sheetId="8" r:id="rId2"/>
    <sheet name="Sheet3" sheetId="9" r:id="rId3"/>
    <sheet name="Sheet4" sheetId="10" r:id="rId4"/>
    <sheet name="Sheet5" sheetId="13" r:id="rId5"/>
    <sheet name="Sheet6" sheetId="15" r:id="rId6"/>
    <sheet name="Sheet7" sheetId="14" r:id="rId7"/>
    <sheet name="Data" sheetId="1" r:id="rId8"/>
    <sheet name="Images" sheetId="2" r:id="rId9"/>
    <sheet name="Dashboard" sheetId="5" r:id="rId10"/>
  </sheets>
  <definedNames>
    <definedName name="_xlchart.v1.0" hidden="1">Sheet3!$A$19:$A$27</definedName>
    <definedName name="_xlchart.v1.1" hidden="1">Sheet3!$B$19:$B$27</definedName>
    <definedName name="_xlchart.v1.6" hidden="1">Sheet3!$A$19:$A$27</definedName>
    <definedName name="_xlchart.v1.7" hidden="1">Sheet3!$B$19:$B$27</definedName>
    <definedName name="_xlchart.v2.2" hidden="1">Sheet6!$A$12:$A$14</definedName>
    <definedName name="_xlchart.v2.3" hidden="1">Sheet6!$B$12:$B$14</definedName>
    <definedName name="_xlchart.v2.4" hidden="1">Sheet6!$A$12:$A$14</definedName>
    <definedName name="_xlchart.v2.5" hidden="1">Sheet6!$B$12:$B$14</definedName>
    <definedName name="_xlchart.v2.8" hidden="1">Sheet6!$A$12:$A$14</definedName>
    <definedName name="_xlchart.v2.9" hidden="1">Sheet6!$B$12:$B$14</definedName>
    <definedName name="Slicer_Department">#N/A</definedName>
    <definedName name="Slicer_Gender">#N/A</definedName>
    <definedName name="Slicer_Gender1">#N/A</definedName>
    <definedName name="Slicer_Job_Role">#N/A</definedName>
  </definedNames>
  <calcPr calcId="191029"/>
  <pivotCaches>
    <pivotCache cacheId="7"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8" i="7" l="1"/>
  <c r="B8" i="7"/>
  <c r="A8" i="7"/>
  <c r="B27" i="9"/>
  <c r="B20" i="9"/>
  <c r="B26" i="9"/>
  <c r="B25" i="9"/>
  <c r="B24" i="9"/>
  <c r="B23" i="9"/>
  <c r="B22" i="9"/>
  <c r="B21" i="9"/>
  <c r="B19" i="9"/>
  <c r="F5" i="13"/>
  <c r="F4" i="13"/>
  <c r="E5" i="13"/>
  <c r="E4" i="13"/>
  <c r="B14" i="15"/>
  <c r="B13" i="15"/>
  <c r="B12" i="15"/>
  <c r="C8" i="7" l="1"/>
  <c r="D8" i="7"/>
</calcChain>
</file>

<file path=xl/sharedStrings.xml><?xml version="1.0" encoding="utf-8"?>
<sst xmlns="http://schemas.openxmlformats.org/spreadsheetml/2006/main" count="19219" uniqueCount="1566">
  <si>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</si>
  <si>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</si>
  <si>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</si>
  <si>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</si>
  <si>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</si>
  <si>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</si>
  <si>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</si>
  <si>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</si>
  <si>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</si>
  <si>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</si>
  <si>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</si>
  <si>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</si>
  <si>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</si>
  <si>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</si>
  <si>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</si>
  <si>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</si>
  <si>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</si>
  <si>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</si>
  <si>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</si>
  <si>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</si>
  <si>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</si>
  <si>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</si>
  <si>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</si>
  <si>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</si>
  <si>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</si>
  <si>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</si>
  <si>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</si>
  <si>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</si>
  <si>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</si>
  <si>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</si>
  <si>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</si>
  <si>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</si>
  <si>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</si>
  <si>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</si>
  <si>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</si>
  <si>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</si>
  <si>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</si>
  <si>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</si>
  <si>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</si>
  <si>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</si>
  <si>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</si>
  <si>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</si>
  <si>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</si>
  <si>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</si>
  <si>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</si>
  <si>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</si>
  <si>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</si>
  <si>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</si>
  <si>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</si>
  <si>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</si>
  <si>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</si>
  <si>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</si>
  <si>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</si>
  <si>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</si>
  <si>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</si>
  <si>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</si>
  <si>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</si>
  <si>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</si>
  <si>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</si>
  <si>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</si>
  <si>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</si>
  <si>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</si>
  <si>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</si>
  <si>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</si>
  <si>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</si>
  <si>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</si>
  <si>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</si>
  <si>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</si>
  <si>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</si>
  <si>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</si>
  <si>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</si>
  <si>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</si>
  <si>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</si>
  <si>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</si>
  <si>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</si>
  <si>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</si>
  <si>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</si>
  <si>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</si>
  <si>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</si>
  <si>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</si>
  <si>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</si>
  <si>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</si>
  <si>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</si>
  <si>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</si>
  <si>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</si>
  <si>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</si>
  <si>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</si>
  <si>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</si>
  <si>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</si>
  <si>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</si>
  <si>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</si>
  <si>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</si>
  <si>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</si>
  <si>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</si>
  <si>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</si>
  <si>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</si>
  <si>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</si>
  <si>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</si>
  <si>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</si>
  <si>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</si>
  <si>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</si>
  <si>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</si>
  <si>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</si>
  <si>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</si>
  <si>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</si>
  <si>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</si>
  <si>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</si>
  <si>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</si>
  <si>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</si>
  <si>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</si>
  <si>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</si>
  <si>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</si>
  <si>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</si>
  <si>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</si>
  <si>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</si>
  <si>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</si>
  <si>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</si>
  <si>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</si>
  <si>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</si>
  <si>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</si>
  <si>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</si>
  <si>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</si>
  <si>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</si>
  <si>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</si>
  <si>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</si>
  <si>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</si>
  <si>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</si>
  <si>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</si>
  <si>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</si>
  <si>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</si>
  <si>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</si>
  <si>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</si>
  <si>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</si>
  <si>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</si>
  <si>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</si>
  <si>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</si>
  <si>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</si>
  <si>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</si>
  <si>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</si>
  <si>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</si>
  <si>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</si>
  <si>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</si>
  <si>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</si>
  <si>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</si>
  <si>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</si>
  <si>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</si>
  <si>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</si>
  <si>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</si>
  <si>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</si>
  <si>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</si>
  <si>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</si>
  <si>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</si>
  <si>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</si>
  <si>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</si>
  <si>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</si>
  <si>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</si>
  <si>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</si>
  <si>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</si>
  <si>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</si>
  <si>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</si>
  <si>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</si>
  <si>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</si>
  <si>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</si>
  <si>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</si>
  <si>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</si>
  <si>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</si>
  <si>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</si>
  <si>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</si>
  <si>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</si>
  <si>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</si>
  <si>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</si>
  <si>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</si>
  <si>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</si>
  <si>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</si>
  <si>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</si>
  <si>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</si>
  <si>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</si>
  <si>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</si>
  <si>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</si>
  <si>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</si>
  <si>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</si>
  <si>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</si>
  <si>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</si>
  <si>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</si>
  <si>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</si>
  <si>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</si>
  <si>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</si>
  <si>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</si>
  <si>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</si>
  <si>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</si>
  <si>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</si>
  <si>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</si>
  <si>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</si>
  <si>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</si>
  <si>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</si>
  <si>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</si>
  <si>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</si>
  <si>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</si>
  <si>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</si>
  <si>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</si>
  <si>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</si>
  <si>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</si>
  <si>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</si>
  <si>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</si>
  <si>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</si>
  <si>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</si>
  <si>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</si>
  <si>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</si>
  <si>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</si>
  <si>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</si>
  <si>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</si>
  <si>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</si>
  <si>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</si>
  <si>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</si>
  <si>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</si>
  <si>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</si>
  <si>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</si>
  <si>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</si>
  <si>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</si>
  <si>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</si>
  <si>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</si>
  <si>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</si>
  <si>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</si>
  <si>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</si>
  <si>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</si>
  <si>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</si>
  <si>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</si>
  <si>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</si>
  <si>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</si>
  <si>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</si>
  <si>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</si>
  <si>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</si>
  <si>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</si>
  <si>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</si>
  <si>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</si>
  <si>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</si>
  <si>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</si>
  <si>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</si>
  <si>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</si>
  <si>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</si>
  <si>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</si>
  <si>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</si>
  <si>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</si>
  <si>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</si>
  <si>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</si>
  <si>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</si>
  <si>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</si>
  <si>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</si>
  <si>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</si>
  <si>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</si>
  <si>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</si>
  <si>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</si>
  <si>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</si>
  <si>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</si>
  <si>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</si>
  <si>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</si>
  <si>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</si>
  <si>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</si>
  <si>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</si>
  <si>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</si>
  <si>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</si>
  <si>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</si>
  <si>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</si>
  <si>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</si>
  <si>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</si>
  <si>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</si>
  <si>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</si>
  <si>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</si>
  <si>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</si>
  <si>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</si>
  <si>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</si>
  <si>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</si>
  <si>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</si>
  <si>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</si>
  <si>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</si>
  <si>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</si>
  <si>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</si>
  <si>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</si>
  <si>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</si>
  <si>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</si>
  <si>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</si>
  <si>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</si>
  <si>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</si>
  <si>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</si>
  <si>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</si>
  <si>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</si>
  <si>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</si>
  <si>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</si>
  <si>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</si>
  <si>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</si>
  <si>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</si>
  <si>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</si>
  <si>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</si>
  <si>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</si>
  <si>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</si>
  <si>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</si>
  <si>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</si>
  <si>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</si>
  <si>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</si>
  <si>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</si>
  <si>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</si>
  <si>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</si>
  <si>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</si>
  <si>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</si>
  <si>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</si>
  <si>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</si>
  <si>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</si>
  <si>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</si>
  <si>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</si>
  <si>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</si>
  <si>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</si>
  <si>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</si>
  <si>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</si>
  <si>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</si>
  <si>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</si>
  <si>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</si>
  <si>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</si>
  <si>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</si>
  <si>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</si>
  <si>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</si>
  <si>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</si>
  <si>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</si>
  <si>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</si>
  <si>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</si>
  <si>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</si>
  <si>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</si>
  <si>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</si>
  <si>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</si>
  <si>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</si>
  <si>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</si>
  <si>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</si>
  <si>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</si>
  <si>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</si>
  <si>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</si>
  <si>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</si>
  <si>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</si>
  <si>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</si>
  <si>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</si>
  <si>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</si>
  <si>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</si>
  <si>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</si>
  <si>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</si>
  <si>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</si>
  <si>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</si>
  <si>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</si>
  <si>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</si>
  <si>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</si>
  <si>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</si>
  <si>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</si>
  <si>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</si>
  <si>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</si>
  <si>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</si>
  <si>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</si>
  <si>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</si>
  <si>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</si>
  <si>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</si>
  <si>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</si>
  <si>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</si>
  <si>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</si>
  <si>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</si>
  <si>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</si>
  <si>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</si>
  <si>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</si>
  <si>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</si>
  <si>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</si>
  <si>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</si>
  <si>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</si>
  <si>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</si>
  <si>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</si>
  <si>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</si>
  <si>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</si>
  <si>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</si>
  <si>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</si>
  <si>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</si>
  <si>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</si>
  <si>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</si>
  <si>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</si>
  <si>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</si>
  <si>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</si>
  <si>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</si>
  <si>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</si>
  <si>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</si>
  <si>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</si>
  <si>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</si>
  <si>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</si>
  <si>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</si>
  <si>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</si>
  <si>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</si>
  <si>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</si>
  <si>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</si>
  <si>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</si>
  <si>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</si>
  <si>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</si>
  <si>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</si>
  <si>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</si>
  <si>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</si>
  <si>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</si>
  <si>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</si>
  <si>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</si>
  <si>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</si>
  <si>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</si>
  <si>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</si>
  <si>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</si>
  <si>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</si>
  <si>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</si>
  <si>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</si>
  <si>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</si>
  <si>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</si>
  <si>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</si>
  <si>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</si>
  <si>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</si>
  <si>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</si>
  <si>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</si>
  <si>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</si>
  <si>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</si>
  <si>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</si>
  <si>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</si>
  <si>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</si>
  <si>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</si>
  <si>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</si>
  <si>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</si>
  <si>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</si>
  <si>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</si>
  <si>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</si>
  <si>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</si>
  <si>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</si>
  <si>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</si>
  <si>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</si>
  <si>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</si>
  <si>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</si>
  <si>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</si>
  <si>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</si>
  <si>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</si>
  <si>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</si>
  <si>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</si>
  <si>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</si>
  <si>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</si>
  <si>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</si>
  <si>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</si>
  <si>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</si>
  <si>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</si>
  <si>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</si>
  <si>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</si>
  <si>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</si>
  <si>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</si>
  <si>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</si>
  <si>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</si>
  <si>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</si>
  <si>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</si>
  <si>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</si>
  <si>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</si>
  <si>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</si>
  <si>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</si>
  <si>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</si>
  <si>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</si>
  <si>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</si>
  <si>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</si>
  <si>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</si>
  <si>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</si>
  <si>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</si>
  <si>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</si>
  <si>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</si>
  <si>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</si>
  <si>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</si>
  <si>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</si>
  <si>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</si>
  <si>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</si>
  <si>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</si>
  <si>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</si>
  <si>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</si>
  <si>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</si>
  <si>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</si>
  <si>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</si>
  <si>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</si>
  <si>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</si>
  <si>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</si>
  <si>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</si>
  <si>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</si>
  <si>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</si>
  <si>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</si>
  <si>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</si>
  <si>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</si>
  <si>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</si>
  <si>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</si>
  <si>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</si>
  <si>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</si>
  <si>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</si>
  <si>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</si>
  <si>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</si>
  <si>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</si>
  <si>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</si>
  <si>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</si>
  <si>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</si>
  <si>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</si>
  <si>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</si>
  <si>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</si>
  <si>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</si>
  <si>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</si>
  <si>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</si>
  <si>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</si>
  <si>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</si>
  <si>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</si>
  <si>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</si>
  <si>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</si>
  <si>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</si>
  <si>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</si>
  <si>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</si>
  <si>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</si>
  <si>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</si>
  <si>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</si>
  <si>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</si>
  <si>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</si>
  <si>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</si>
  <si>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</si>
  <si>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</si>
  <si>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</si>
  <si>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</si>
  <si>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</si>
  <si>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</si>
  <si>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</si>
  <si>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</si>
  <si>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</si>
  <si>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</si>
  <si>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</si>
  <si>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</si>
  <si>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</si>
  <si>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</si>
  <si>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</si>
  <si>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</si>
  <si>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</si>
  <si>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</si>
  <si>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</si>
  <si>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</si>
  <si>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</si>
  <si>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</si>
  <si>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</si>
  <si>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</si>
  <si>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</si>
  <si>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</si>
  <si>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</si>
  <si>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</si>
  <si>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</si>
  <si>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</si>
  <si>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</si>
  <si>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</si>
  <si>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</si>
  <si>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</si>
  <si>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</si>
  <si>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</si>
  <si>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</si>
  <si>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</si>
  <si>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</si>
  <si>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</si>
  <si>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</si>
  <si>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</si>
  <si>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</si>
  <si>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</si>
  <si>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</si>
  <si>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</si>
  <si>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</si>
  <si>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</si>
  <si>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</si>
  <si>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</si>
  <si>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</si>
  <si>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</si>
  <si>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</si>
  <si>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</si>
  <si>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</si>
  <si>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</si>
  <si>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</si>
  <si>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</si>
  <si>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</si>
  <si>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</si>
  <si>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</si>
  <si>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</si>
  <si>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</si>
  <si>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</si>
  <si>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</si>
  <si>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</si>
  <si>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</si>
  <si>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</si>
  <si>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</si>
  <si>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</si>
  <si>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</si>
  <si>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</si>
  <si>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</si>
  <si>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</si>
  <si>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</si>
  <si>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</si>
  <si>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</si>
  <si>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</si>
  <si>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</si>
  <si>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</si>
  <si>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</si>
  <si>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</si>
  <si>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</si>
  <si>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</si>
  <si>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</si>
  <si>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</si>
  <si>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</si>
  <si>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</si>
  <si>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</si>
  <si>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</si>
  <si>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</si>
  <si>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</si>
  <si>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</si>
  <si>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</si>
  <si>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</si>
  <si>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</si>
  <si>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</si>
  <si>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</si>
  <si>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</si>
  <si>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</si>
  <si>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</si>
  <si>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</si>
  <si>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</si>
  <si>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</si>
  <si>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</si>
  <si>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</si>
  <si>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</si>
  <si>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</si>
  <si>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</si>
  <si>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</si>
  <si>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</si>
  <si>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</si>
  <si>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</si>
  <si>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</si>
  <si>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</si>
  <si>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</si>
  <si>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</si>
  <si>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</si>
  <si>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</si>
  <si>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</si>
  <si>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</si>
  <si>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</si>
  <si>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</si>
  <si>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</si>
  <si>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</si>
  <si>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</si>
  <si>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</si>
  <si>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</si>
  <si>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</si>
  <si>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</si>
  <si>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</si>
  <si>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</si>
  <si>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</si>
  <si>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</si>
  <si>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</si>
  <si>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</si>
  <si>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</si>
  <si>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</si>
  <si>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</si>
  <si>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</si>
  <si>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</si>
  <si>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</si>
  <si>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</si>
  <si>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</si>
  <si>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</si>
  <si>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</si>
  <si>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</si>
  <si>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</si>
  <si>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</si>
  <si>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</si>
  <si>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</si>
  <si>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</si>
  <si>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</si>
  <si>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</si>
  <si>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</si>
  <si>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</si>
  <si>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</si>
  <si>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</si>
  <si>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</si>
  <si>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</si>
  <si>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</si>
  <si>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</si>
  <si>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</si>
  <si>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</si>
  <si>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</si>
  <si>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</si>
  <si>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</si>
  <si>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</si>
  <si>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</si>
  <si>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</si>
  <si>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</si>
  <si>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</si>
  <si>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</si>
  <si>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</si>
  <si>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</si>
  <si>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</si>
  <si>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</si>
  <si>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</si>
  <si>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</si>
  <si>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</si>
  <si>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</si>
  <si>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</si>
  <si>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</si>
  <si>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</si>
  <si>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</si>
  <si>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</si>
  <si>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</si>
  <si>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</si>
  <si>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</si>
  <si>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</si>
  <si>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</si>
  <si>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</si>
  <si>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</si>
  <si>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</si>
  <si>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</si>
  <si>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</si>
  <si>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</si>
  <si>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</si>
  <si>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</si>
  <si>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</si>
  <si>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</si>
  <si>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</si>
  <si>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</si>
  <si>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</si>
  <si>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</si>
  <si>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</si>
  <si>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</si>
  <si>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</si>
  <si>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</si>
  <si>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</si>
  <si>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</si>
  <si>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</si>
  <si>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</si>
  <si>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</si>
  <si>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</si>
  <si>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</si>
  <si>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</si>
  <si>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</si>
  <si>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</si>
  <si>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</si>
  <si>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</si>
  <si>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</si>
  <si>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</si>
  <si>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</si>
  <si>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</si>
  <si>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</si>
  <si>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</si>
  <si>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</si>
  <si>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</si>
  <si>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</si>
  <si>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</si>
  <si>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</si>
  <si>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</si>
  <si>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</si>
  <si>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</si>
  <si>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</si>
  <si>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</si>
  <si>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</si>
  <si>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</si>
  <si>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</si>
  <si>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</si>
  <si>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</si>
  <si>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</si>
  <si>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</si>
  <si>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</si>
  <si>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</si>
  <si>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</si>
  <si>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</si>
  <si>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</si>
  <si>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</si>
  <si>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</si>
  <si>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</si>
  <si>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</si>
  <si>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</si>
  <si>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</si>
  <si>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</si>
  <si>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</si>
  <si>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</si>
  <si>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</si>
  <si>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</si>
  <si>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</si>
  <si>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</si>
  <si>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</si>
  <si>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</si>
  <si>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</si>
  <si>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</si>
  <si>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</si>
  <si>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</si>
  <si>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</si>
  <si>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</si>
  <si>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</si>
  <si>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</si>
  <si>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</si>
  <si>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</si>
  <si>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</si>
  <si>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</si>
  <si>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</si>
  <si>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</si>
  <si>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</si>
  <si>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</si>
  <si>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</si>
  <si>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</si>
  <si>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</si>
  <si>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</si>
  <si>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</si>
  <si>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</si>
  <si>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</si>
  <si>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</si>
  <si>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</si>
  <si>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</si>
  <si>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</si>
  <si>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</si>
  <si>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</si>
  <si>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</si>
  <si>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</si>
  <si>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</si>
  <si>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</si>
  <si>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</si>
  <si>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</si>
  <si>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</si>
  <si>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</si>
  <si>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</si>
  <si>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</si>
  <si>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</si>
  <si>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</si>
  <si>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</si>
  <si>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</si>
  <si>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</si>
  <si>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</si>
  <si>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</si>
  <si>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</si>
  <si>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</si>
  <si>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</si>
  <si>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</si>
  <si>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</si>
  <si>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</si>
  <si>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</si>
  <si>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</si>
  <si>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</si>
  <si>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</si>
  <si>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</si>
  <si>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</si>
  <si>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</si>
  <si>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</si>
  <si>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</si>
  <si>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</si>
  <si>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</si>
  <si>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</si>
  <si>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</si>
  <si>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</si>
  <si>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</si>
  <si>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</si>
  <si>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</si>
  <si>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</si>
  <si>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</si>
  <si>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</si>
  <si>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</si>
  <si>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</si>
  <si>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</si>
  <si>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</si>
  <si>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</si>
  <si>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</si>
  <si>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</si>
  <si>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</si>
  <si>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</si>
  <si>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</si>
  <si>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</si>
  <si>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</si>
  <si>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</si>
  <si>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</si>
  <si>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</si>
  <si>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</si>
  <si>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</si>
  <si>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</si>
  <si>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</si>
  <si>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</si>
  <si>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</si>
  <si>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</si>
  <si>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</si>
  <si>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</si>
  <si>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</si>
  <si>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</si>
  <si>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</si>
  <si>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</si>
  <si>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</si>
  <si>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</si>
  <si>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</si>
  <si>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</si>
  <si>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</si>
  <si>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</si>
  <si>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</si>
  <si>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</si>
  <si>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</si>
  <si>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</si>
  <si>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</si>
  <si>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</si>
  <si>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</si>
  <si>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</si>
  <si>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</si>
  <si>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</si>
  <si>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</si>
  <si>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</si>
  <si>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</si>
  <si>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</si>
  <si>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</si>
  <si>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</si>
  <si>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</si>
  <si>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</si>
  <si>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</si>
  <si>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</si>
  <si>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</si>
  <si>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</si>
  <si>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</si>
  <si>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</si>
  <si>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</si>
  <si>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</si>
  <si>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</si>
  <si>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</si>
  <si>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</si>
  <si>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</si>
  <si>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</si>
  <si>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</si>
  <si>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</si>
  <si>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</si>
  <si>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</si>
  <si>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</si>
  <si>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</si>
  <si>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</si>
  <si>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</si>
  <si>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</si>
  <si>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</si>
  <si>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</si>
  <si>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</si>
  <si>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</si>
  <si>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</si>
  <si>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</si>
  <si>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</si>
  <si>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</si>
  <si>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</si>
  <si>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</si>
  <si>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</si>
  <si>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</si>
  <si>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</si>
  <si>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</si>
  <si>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</si>
  <si>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</si>
  <si>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</si>
  <si>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</si>
  <si>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</si>
  <si>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</si>
  <si>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</si>
  <si>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</si>
  <si>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</si>
  <si>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</si>
  <si>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</si>
  <si>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</si>
  <si>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</si>
  <si>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</si>
  <si>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</si>
  <si>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</si>
  <si>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</si>
  <si>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</si>
  <si>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</si>
  <si>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</si>
  <si>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</si>
  <si>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</si>
  <si>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</si>
  <si>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</si>
  <si>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</si>
  <si>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</si>
  <si>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</si>
  <si>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</si>
  <si>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</si>
  <si>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</si>
  <si>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</si>
  <si>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</si>
  <si>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</si>
  <si>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</si>
  <si>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</si>
  <si>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</si>
  <si>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</si>
  <si>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</si>
  <si>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</si>
  <si>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</si>
  <si>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</si>
  <si>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</si>
  <si>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</si>
  <si>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</si>
  <si>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</si>
  <si>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</si>
  <si>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</si>
  <si>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</si>
  <si>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</si>
  <si>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</si>
  <si>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</si>
  <si>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</si>
  <si>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</si>
  <si>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</si>
  <si>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</si>
  <si>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</si>
  <si>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</si>
  <si>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</si>
  <si>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</si>
  <si>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</si>
  <si>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</si>
  <si>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</si>
  <si>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</si>
  <si>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</si>
  <si>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</si>
  <si>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</si>
  <si>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</si>
  <si>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</si>
  <si>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</si>
  <si>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</si>
  <si>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</si>
  <si>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</si>
  <si>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</si>
  <si>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</si>
  <si>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</si>
  <si>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</si>
  <si>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</si>
  <si>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</si>
  <si>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</si>
  <si>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</si>
  <si>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</si>
  <si>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</si>
  <si>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</si>
  <si>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</si>
  <si>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</si>
  <si>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</si>
  <si>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</si>
  <si>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</si>
  <si>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</si>
  <si>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</si>
  <si>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</si>
  <si>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</si>
  <si>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</si>
  <si>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</si>
  <si>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</si>
  <si>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</si>
  <si>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</si>
  <si>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</si>
  <si>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</si>
  <si>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</si>
  <si>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</si>
  <si>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</si>
  <si>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</si>
  <si>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</si>
  <si>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</si>
  <si>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</si>
  <si>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</si>
  <si>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</si>
  <si>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</si>
  <si>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</si>
  <si>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</si>
  <si>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</si>
  <si>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</si>
  <si>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</si>
  <si>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</si>
  <si>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</si>
  <si>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</si>
  <si>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</si>
  <si>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</si>
  <si>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</si>
  <si>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</si>
  <si>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</si>
  <si>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</si>
  <si>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</si>
  <si>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</si>
  <si>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</si>
  <si>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</si>
  <si>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</si>
  <si>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</si>
  <si>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</si>
  <si>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</si>
  <si>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</si>
  <si>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</si>
  <si>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</si>
  <si>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</si>
  <si>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</si>
  <si>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</si>
  <si>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</si>
  <si>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</si>
  <si>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</si>
  <si>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</si>
  <si>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</si>
  <si>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</si>
  <si>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</si>
  <si>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</si>
  <si>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</si>
  <si>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</si>
  <si>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</si>
  <si>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</si>
  <si>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</si>
  <si>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</si>
  <si>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</si>
  <si>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</si>
  <si>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</si>
  <si>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</si>
  <si>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</si>
  <si>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</si>
  <si>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</si>
  <si>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</si>
  <si>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</si>
  <si>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</si>
  <si>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</si>
  <si>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</si>
  <si>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</si>
  <si>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</si>
  <si>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</si>
  <si>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</si>
  <si>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</si>
  <si>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</si>
  <si>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</si>
  <si>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</si>
  <si>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</si>
  <si>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</si>
  <si>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</si>
  <si>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</si>
  <si>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</si>
  <si>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</si>
  <si>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</si>
  <si>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</si>
  <si>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</si>
  <si>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</si>
  <si>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</si>
  <si>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</si>
  <si>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</si>
  <si>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</si>
  <si>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</si>
  <si>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</si>
  <si>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</si>
  <si>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</si>
  <si>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</si>
  <si>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</si>
  <si>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</si>
  <si>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</si>
  <si>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</si>
  <si>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</si>
  <si>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</si>
  <si>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</si>
  <si>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</si>
  <si>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</si>
  <si>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</si>
  <si>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</si>
  <si>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</si>
  <si>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</si>
  <si>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</si>
  <si>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</si>
  <si>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</si>
  <si>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</si>
  <si>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</si>
  <si>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</si>
  <si>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</si>
  <si>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</si>
  <si>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</si>
  <si>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</si>
  <si>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</si>
  <si>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</si>
  <si>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</si>
  <si>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</si>
  <si>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</si>
  <si>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</si>
  <si>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</si>
  <si>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</si>
  <si>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</si>
  <si>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</si>
  <si>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</si>
  <si>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</si>
  <si>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</si>
  <si>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</si>
  <si>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</si>
  <si>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</si>
  <si>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</si>
  <si>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</si>
  <si>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</si>
  <si>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</si>
  <si>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</si>
  <si>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</si>
  <si>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</si>
  <si>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</si>
  <si>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</si>
  <si>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</si>
  <si>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</si>
  <si>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</si>
  <si>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</si>
  <si>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</si>
  <si>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</si>
  <si>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</si>
  <si>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</si>
  <si>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</si>
  <si>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</si>
  <si>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</si>
  <si>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</si>
  <si>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</si>
  <si>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</si>
  <si>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</si>
  <si>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</si>
  <si>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</si>
  <si>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</si>
  <si>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</si>
  <si>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</si>
  <si>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</si>
  <si>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</si>
  <si>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</si>
  <si>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</si>
  <si>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</si>
  <si>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</si>
  <si>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</si>
  <si>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</si>
  <si>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</si>
  <si>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</si>
  <si>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</si>
  <si>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</si>
  <si>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</si>
  <si>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</si>
  <si>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</si>
  <si>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</si>
  <si>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</si>
  <si>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</si>
  <si>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</si>
  <si>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</si>
  <si>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</si>
  <si>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</si>
  <si>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</si>
  <si>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</si>
  <si>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</si>
  <si>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</si>
  <si>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</si>
  <si>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</si>
  <si>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</si>
  <si>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</si>
  <si>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</si>
  <si>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</si>
  <si>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</si>
  <si>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</si>
  <si>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</si>
  <si>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</si>
  <si>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</si>
  <si>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</si>
  <si>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</si>
  <si>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</si>
  <si>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</si>
  <si>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</si>
  <si>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</si>
  <si>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</si>
  <si>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</si>
  <si>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</si>
  <si>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</si>
  <si>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</si>
  <si>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</si>
  <si>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</si>
  <si>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</si>
  <si>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</si>
  <si>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</si>
  <si>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</si>
  <si>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</si>
  <si>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</si>
  <si>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</si>
  <si>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</si>
  <si>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</si>
  <si>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</si>
  <si>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</si>
  <si>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</si>
  <si>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</si>
  <si>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</si>
  <si>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</si>
  <si>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</si>
  <si>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</si>
  <si>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</si>
  <si>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</si>
  <si>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</si>
  <si>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</si>
  <si>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</si>
  <si>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</si>
  <si>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</si>
  <si>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</si>
  <si>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</si>
  <si>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</si>
  <si>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</si>
  <si>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</si>
  <si>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</si>
  <si>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</si>
  <si>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</si>
  <si>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</si>
  <si>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</si>
  <si>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</si>
  <si>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</si>
  <si>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</si>
  <si>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</si>
  <si>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</si>
  <si>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</si>
  <si>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</si>
  <si>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</si>
  <si>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</si>
  <si>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</si>
  <si>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</si>
  <si>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</si>
  <si>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</si>
  <si>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</si>
  <si>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</si>
  <si>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</si>
  <si>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</si>
  <si>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</si>
  <si>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</si>
  <si>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</si>
  <si>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</si>
  <si>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</si>
  <si>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</si>
  <si>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</si>
  <si>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</si>
  <si>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</si>
  <si>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</si>
  <si>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</si>
  <si>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</si>
  <si>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</si>
  <si>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</si>
  <si>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</si>
  <si>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</si>
  <si>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</si>
  <si>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</si>
  <si>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</si>
  <si>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</si>
  <si>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</si>
  <si>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</si>
  <si>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</si>
  <si>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</si>
  <si>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</si>
  <si>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</si>
  <si>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</si>
  <si>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</si>
  <si>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</si>
  <si>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</si>
  <si>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</si>
  <si>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</si>
  <si>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</si>
  <si>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</si>
  <si>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</si>
  <si>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</si>
  <si>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</si>
  <si>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</si>
  <si>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</si>
  <si>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</si>
  <si>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</si>
  <si>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</si>
  <si>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</si>
  <si>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</si>
  <si>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</si>
  <si>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</si>
  <si>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</si>
  <si>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</si>
  <si>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</si>
  <si>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</si>
  <si>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</si>
  <si>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</si>
  <si>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</si>
  <si>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</si>
  <si>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</si>
  <si>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</si>
  <si>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</si>
  <si>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</si>
  <si>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</si>
  <si>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</si>
  <si>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</si>
  <si>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</si>
  <si>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</si>
  <si>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</si>
  <si>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</si>
  <si>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</si>
  <si>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</si>
  <si>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</si>
  <si>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</si>
  <si>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</si>
  <si>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</si>
  <si>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</si>
  <si>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</si>
  <si>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</si>
  <si>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</si>
  <si>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</si>
  <si>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</si>
  <si>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</si>
  <si>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</si>
  <si>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</si>
  <si>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</si>
  <si>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</si>
  <si>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</si>
  <si>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</si>
  <si>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</si>
  <si>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</si>
  <si>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</si>
  <si>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</si>
  <si>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</si>
  <si>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</si>
  <si>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</si>
  <si>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</si>
  <si>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</si>
  <si>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</si>
  <si>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</si>
  <si>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</si>
  <si>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</si>
  <si>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</si>
  <si>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</si>
  <si>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</si>
  <si>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</si>
  <si>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</si>
  <si>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</si>
  <si>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</si>
  <si>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</si>
  <si>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</si>
  <si>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</si>
  <si>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</si>
  <si>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</si>
  <si>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</si>
  <si>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</si>
  <si>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</si>
  <si>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</si>
  <si>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</si>
  <si>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</si>
  <si>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</si>
  <si>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</si>
  <si>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</si>
  <si>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</si>
  <si>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</si>
  <si>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</si>
  <si>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</si>
  <si>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</si>
  <si>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</si>
  <si>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</si>
  <si>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</si>
  <si>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</si>
  <si>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</si>
  <si>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</si>
  <si>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</si>
  <si>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</si>
  <si>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</si>
  <si>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</si>
  <si>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</si>
  <si>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</si>
  <si>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</si>
  <si>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</si>
  <si>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</si>
  <si>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</si>
  <si>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</si>
  <si>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</si>
  <si>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</si>
  <si>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</si>
  <si>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</si>
  <si>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</si>
  <si>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</si>
  <si>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</si>
  <si>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</si>
  <si>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</si>
  <si>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</si>
  <si>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</si>
  <si>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</si>
  <si>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</si>
  <si>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</si>
  <si>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</si>
  <si>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</si>
  <si>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</si>
  <si>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</si>
  <si>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</si>
  <si>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</si>
  <si>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</si>
  <si>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</si>
  <si>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</si>
  <si>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</si>
  <si>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</si>
  <si>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</si>
  <si>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</si>
  <si>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</si>
  <si>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</si>
  <si>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</si>
  <si>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</si>
  <si>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</si>
  <si>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</si>
  <si>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</si>
  <si>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</si>
  <si>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</si>
  <si>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</si>
  <si>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</si>
  <si>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</si>
  <si>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</si>
  <si>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</si>
  <si>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</si>
  <si>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</si>
  <si>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</si>
  <si>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</si>
  <si>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</si>
  <si>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</si>
  <si>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</si>
  <si>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</si>
  <si>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</si>
  <si>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</si>
  <si>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</si>
  <si>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</si>
  <si>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</si>
  <si>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</si>
  <si>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</si>
  <si>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</si>
  <si>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</si>
  <si>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</si>
  <si>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</si>
  <si>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</si>
  <si>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</si>
  <si>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</si>
  <si>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</si>
  <si>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</si>
  <si>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</si>
  <si>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</si>
  <si>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</si>
  <si>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</si>
  <si>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</si>
  <si>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</si>
  <si>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</si>
  <si>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</si>
  <si>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</si>
  <si>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</si>
  <si>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</si>
  <si>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</si>
  <si>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</si>
  <si>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</si>
  <si>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</si>
  <si>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</si>
  <si>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</si>
  <si>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</si>
  <si>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</si>
  <si>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</si>
  <si>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</si>
  <si>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</si>
  <si>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</si>
  <si>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</si>
  <si>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</si>
  <si>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</si>
  <si>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</si>
  <si>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</si>
  <si>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</si>
  <si>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</si>
  <si>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</si>
  <si>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</si>
  <si>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</si>
  <si>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</si>
  <si>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</si>
  <si>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</si>
  <si>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</si>
  <si>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</si>
  <si>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</si>
  <si>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</si>
  <si>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</si>
  <si>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</si>
  <si>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</si>
  <si>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</si>
  <si>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</si>
  <si>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</si>
  <si>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</si>
  <si>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</si>
  <si>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</si>
  <si>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</si>
  <si>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</si>
  <si>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</si>
  <si>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</si>
  <si>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</si>
  <si>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</si>
  <si>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</si>
  <si>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Sum of CF_attrition count</t>
  </si>
  <si>
    <t>Average of Age</t>
  </si>
  <si>
    <t>total employee</t>
  </si>
  <si>
    <t>attrition</t>
  </si>
  <si>
    <t>active employee</t>
  </si>
  <si>
    <t>attrition rate</t>
  </si>
  <si>
    <t>avg age</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</si>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</sst>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18">
    <xf numFmtId="0" fontId="0" fillId="0" borderId="0" xfId="0"/>
    <xf numFmtId="0" fontId="1" fillId="0" borderId="0" xfId="0" applyFont="1"/>
    <xf numFmtId="0" fontId="0" fillId="0" borderId="1" xfId="0" applyBorder="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7" xfId="0" applyBorder="1"/>
    <xf numFmtId="0" fontId="0" fillId="0" borderId="6" xfId="0" applyBorder="1"/>
    <xf numFmtId="0" fontId="0" fillId="0" borderId="8" xfId="0" applyBorder="1"/>
    <xf numFmtId="0" fontId="0" fillId="0" borderId="9" xfId="0" applyBorder="1"/>
    <xf numFmtId="0" fontId="0" fillId="0" borderId="10" xfId="0" applyBorder="1"/>
    <xf numFmtId="10" fontId="0" fillId="0" borderId="0" xfId="0" applyNumberFormat="1"/>
    <xf numFmtId="2" fontId="0" fillId="0" borderId="0" xfId="0" applyNumberFormat="1"/>
    <xf numFmtId="0" fontId="0" fillId="0" borderId="5" xfId="0" applyNumberFormat="1" applyBorder="1"/>
    <xf numFmtId="0" fontId="0" fillId="0" borderId="3" xfId="0" applyNumberFormat="1" applyBorder="1"/>
    <xf numFmtId="0" fontId="0" fillId="0" borderId="4" xfId="0" applyNumberFormat="1" applyBorder="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colors>
    <mruColors>
      <color rgb="FF2D2D3F"/>
      <color rgb="FFF50101"/>
      <color rgb="FF7A01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(1).xlsx]Sheet2!Education_wise_Attrition</c:name>
    <c:fmtId val="0"/>
  </c:pivotSource>
  <c:chart>
    <c:autoTitleDeleted val="1"/>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rgbClr val="0070C0"/>
            </a:solidFill>
            <a:ln>
              <a:noFill/>
            </a:ln>
            <a:effectLst/>
          </c:spPr>
          <c:invertIfNegative val="0"/>
          <c:cat>
            <c:strRef>
              <c:f>Sheet2!$A$4:$A$9</c:f>
              <c:strCache>
                <c:ptCount val="5"/>
                <c:pt idx="0">
                  <c:v>Master's Degree</c:v>
                </c:pt>
                <c:pt idx="1">
                  <c:v>High School</c:v>
                </c:pt>
                <c:pt idx="2">
                  <c:v>Doctoral Degree</c:v>
                </c:pt>
                <c:pt idx="3">
                  <c:v>Bachelor's Degree</c:v>
                </c:pt>
                <c:pt idx="4">
                  <c:v>Associates Degree</c:v>
                </c:pt>
              </c:strCache>
            </c:strRef>
          </c:cat>
          <c:val>
            <c:numRef>
              <c:f>Sheet2!$B$4:$B$9</c:f>
              <c:numCache>
                <c:formatCode>General</c:formatCode>
                <c:ptCount val="5"/>
                <c:pt idx="0">
                  <c:v>35</c:v>
                </c:pt>
                <c:pt idx="1">
                  <c:v>21</c:v>
                </c:pt>
                <c:pt idx="2">
                  <c:v>4</c:v>
                </c:pt>
                <c:pt idx="3">
                  <c:v>61</c:v>
                </c:pt>
                <c:pt idx="4">
                  <c:v>26</c:v>
                </c:pt>
              </c:numCache>
            </c:numRef>
          </c:val>
          <c:extLst>
            <c:ext xmlns:c16="http://schemas.microsoft.com/office/drawing/2014/chart" uri="{C3380CC4-5D6E-409C-BE32-E72D297353CC}">
              <c16:uniqueId val="{00000000-C191-4CCE-AA98-9593B9550D7C}"/>
            </c:ext>
          </c:extLst>
        </c:ser>
        <c:dLbls>
          <c:showLegendKey val="0"/>
          <c:showVal val="0"/>
          <c:showCatName val="0"/>
          <c:showSerName val="0"/>
          <c:showPercent val="0"/>
          <c:showBubbleSize val="0"/>
        </c:dLbls>
        <c:gapWidth val="182"/>
        <c:axId val="1810316032"/>
        <c:axId val="1810312192"/>
      </c:barChart>
      <c:catAx>
        <c:axId val="181031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10312192"/>
        <c:crosses val="autoZero"/>
        <c:auto val="1"/>
        <c:lblAlgn val="ctr"/>
        <c:lblOffset val="100"/>
        <c:noMultiLvlLbl val="0"/>
      </c:catAx>
      <c:valAx>
        <c:axId val="1810312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1031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(1).xlsx]Sheet4!Dept_Attrition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65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tint val="65000"/>
            </a:schemeClr>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FF6D-4063-9C03-86DE77559827}"/>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F6D-4063-9C03-86DE77559827}"/>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FF6D-4063-9C03-86DE77559827}"/>
              </c:ext>
            </c:extLst>
          </c:dPt>
          <c:cat>
            <c:strRef>
              <c:f>Sheet4!$A$4:$A$7</c:f>
              <c:strCache>
                <c:ptCount val="3"/>
                <c:pt idx="0">
                  <c:v>HR</c:v>
                </c:pt>
                <c:pt idx="1">
                  <c:v>R&amp;D</c:v>
                </c:pt>
                <c:pt idx="2">
                  <c:v>Sales</c:v>
                </c:pt>
              </c:strCache>
            </c:strRef>
          </c:cat>
          <c:val>
            <c:numRef>
              <c:f>Sheet4!$B$4:$B$7</c:f>
              <c:numCache>
                <c:formatCode>General</c:formatCode>
                <c:ptCount val="3"/>
                <c:pt idx="0">
                  <c:v>12</c:v>
                </c:pt>
                <c:pt idx="1">
                  <c:v>133</c:v>
                </c:pt>
                <c:pt idx="2">
                  <c:v>2</c:v>
                </c:pt>
              </c:numCache>
            </c:numRef>
          </c:val>
          <c:extLst>
            <c:ext xmlns:c16="http://schemas.microsoft.com/office/drawing/2014/chart" uri="{C3380CC4-5D6E-409C-BE32-E72D297353CC}">
              <c16:uniqueId val="{00000000-3DB2-4CC7-B535-6BAE2EF0E18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(1).xlsx]Sheet5!Gender_Attrition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Sheet5!$B$3</c:f>
              <c:strCache>
                <c:ptCount val="1"/>
                <c:pt idx="0">
                  <c:v>Total</c:v>
                </c:pt>
              </c:strCache>
            </c:strRef>
          </c:tx>
          <c:dPt>
            <c:idx val="0"/>
            <c:bubble3D val="0"/>
            <c:spPr>
              <a:solidFill>
                <a:schemeClr val="accent1">
                  <a:shade val="76000"/>
                </a:schemeClr>
              </a:solidFill>
              <a:ln w="19050">
                <a:solidFill>
                  <a:schemeClr val="lt1"/>
                </a:solidFill>
              </a:ln>
              <a:effectLst/>
            </c:spPr>
          </c:dPt>
          <c:dPt>
            <c:idx val="1"/>
            <c:bubble3D val="0"/>
            <c:spPr>
              <a:solidFill>
                <a:schemeClr val="accent1">
                  <a:tint val="77000"/>
                </a:schemeClr>
              </a:solidFill>
              <a:ln w="19050">
                <a:solidFill>
                  <a:schemeClr val="lt1"/>
                </a:solidFill>
              </a:ln>
              <a:effectLst/>
            </c:spPr>
          </c:dPt>
          <c:cat>
            <c:strRef>
              <c:f>Sheet5!$A$4:$A$6</c:f>
              <c:strCache>
                <c:ptCount val="2"/>
                <c:pt idx="0">
                  <c:v>Female</c:v>
                </c:pt>
                <c:pt idx="1">
                  <c:v>Male</c:v>
                </c:pt>
              </c:strCache>
            </c:strRef>
          </c:cat>
          <c:val>
            <c:numRef>
              <c:f>Sheet5!$B$4:$B$6</c:f>
              <c:numCache>
                <c:formatCode>General</c:formatCode>
                <c:ptCount val="2"/>
                <c:pt idx="0">
                  <c:v>87</c:v>
                </c:pt>
                <c:pt idx="1">
                  <c:v>150</c:v>
                </c:pt>
              </c:numCache>
            </c:numRef>
          </c:val>
          <c:extLst>
            <c:ext xmlns:c16="http://schemas.microsoft.com/office/drawing/2014/chart" uri="{C3380CC4-5D6E-409C-BE32-E72D297353CC}">
              <c16:uniqueId val="{00000000-2BA1-491E-A793-B39624107BC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(1).xlsx]Sheet5!Gender_Attrition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Sheet5!$B$3</c:f>
              <c:strCache>
                <c:ptCount val="1"/>
                <c:pt idx="0">
                  <c:v>Total</c:v>
                </c:pt>
              </c:strCache>
            </c:strRef>
          </c:tx>
          <c:dPt>
            <c:idx val="0"/>
            <c:bubble3D val="0"/>
            <c:spPr>
              <a:solidFill>
                <a:schemeClr val="accent1">
                  <a:shade val="76000"/>
                </a:schemeClr>
              </a:solidFill>
              <a:ln w="19050">
                <a:solidFill>
                  <a:schemeClr val="lt1"/>
                </a:solidFill>
              </a:ln>
              <a:effectLst/>
            </c:spPr>
          </c:dPt>
          <c:dPt>
            <c:idx val="1"/>
            <c:bubble3D val="0"/>
            <c:spPr>
              <a:solidFill>
                <a:schemeClr val="accent1">
                  <a:tint val="77000"/>
                </a:schemeClr>
              </a:solidFill>
              <a:ln w="19050">
                <a:solidFill>
                  <a:schemeClr val="lt1"/>
                </a:solidFill>
              </a:ln>
              <a:effectLst/>
            </c:spPr>
          </c:dPt>
          <c:cat>
            <c:strRef>
              <c:f>Sheet5!$A$4:$A$6</c:f>
              <c:strCache>
                <c:ptCount val="2"/>
                <c:pt idx="0">
                  <c:v>Female</c:v>
                </c:pt>
                <c:pt idx="1">
                  <c:v>Male</c:v>
                </c:pt>
              </c:strCache>
            </c:strRef>
          </c:cat>
          <c:val>
            <c:numRef>
              <c:f>Sheet5!$B$4:$B$6</c:f>
              <c:numCache>
                <c:formatCode>General</c:formatCode>
                <c:ptCount val="2"/>
                <c:pt idx="0">
                  <c:v>87</c:v>
                </c:pt>
                <c:pt idx="1">
                  <c:v>150</c:v>
                </c:pt>
              </c:numCache>
            </c:numRef>
          </c:val>
          <c:extLst>
            <c:ext xmlns:c16="http://schemas.microsoft.com/office/drawing/2014/chart" uri="{C3380CC4-5D6E-409C-BE32-E72D297353CC}">
              <c16:uniqueId val="{00000000-0057-4713-B3FA-C93056EDDC3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(1).xlsx]Sheet7!Age_Attrition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Sheet7!$A$4:$A$9</c:f>
              <c:strCache>
                <c:ptCount val="5"/>
                <c:pt idx="0">
                  <c:v>25 - 34</c:v>
                </c:pt>
                <c:pt idx="1">
                  <c:v>35 - 44</c:v>
                </c:pt>
                <c:pt idx="2">
                  <c:v>45 - 54</c:v>
                </c:pt>
                <c:pt idx="3">
                  <c:v>Over 55</c:v>
                </c:pt>
                <c:pt idx="4">
                  <c:v>Under 25</c:v>
                </c:pt>
              </c:strCache>
            </c:strRef>
          </c:cat>
          <c:val>
            <c:numRef>
              <c:f>Sheet7!$B$4:$B$9</c:f>
              <c:numCache>
                <c:formatCode>General</c:formatCode>
                <c:ptCount val="5"/>
                <c:pt idx="0">
                  <c:v>73</c:v>
                </c:pt>
                <c:pt idx="1">
                  <c:v>31</c:v>
                </c:pt>
                <c:pt idx="2">
                  <c:v>10</c:v>
                </c:pt>
                <c:pt idx="3">
                  <c:v>9</c:v>
                </c:pt>
                <c:pt idx="4">
                  <c:v>24</c:v>
                </c:pt>
              </c:numCache>
            </c:numRef>
          </c:val>
          <c:extLst>
            <c:ext xmlns:c16="http://schemas.microsoft.com/office/drawing/2014/chart" uri="{C3380CC4-5D6E-409C-BE32-E72D297353CC}">
              <c16:uniqueId val="{00000000-C825-4C94-A045-3819F756A21E}"/>
            </c:ext>
          </c:extLst>
        </c:ser>
        <c:dLbls>
          <c:dLblPos val="outEnd"/>
          <c:showLegendKey val="0"/>
          <c:showVal val="0"/>
          <c:showCatName val="0"/>
          <c:showSerName val="0"/>
          <c:showPercent val="0"/>
          <c:showBubbleSize val="0"/>
        </c:dLbls>
        <c:gapWidth val="219"/>
        <c:overlap val="-27"/>
        <c:axId val="919193904"/>
        <c:axId val="919194384"/>
      </c:barChart>
      <c:catAx>
        <c:axId val="91919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194384"/>
        <c:crosses val="autoZero"/>
        <c:auto val="1"/>
        <c:lblAlgn val="ctr"/>
        <c:lblOffset val="100"/>
        <c:noMultiLvlLbl val="0"/>
      </c:catAx>
      <c:valAx>
        <c:axId val="919194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19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(1).xlsx]Sheet2!Education_wise_Attrition</c:name>
    <c:fmtId val="13"/>
  </c:pivotSource>
  <c:chart>
    <c:autoTitleDeleted val="1"/>
    <c:pivotFmts>
      <c:pivotFmt>
        <c:idx val="0"/>
        <c:spPr>
          <a:solidFill>
            <a:srgbClr val="EE000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rgbClr val="0070C0"/>
            </a:solidFill>
            <a:ln>
              <a:noFill/>
            </a:ln>
            <a:effectLst/>
          </c:spPr>
          <c:invertIfNegative val="0"/>
          <c:cat>
            <c:strRef>
              <c:f>Sheet2!$A$4:$A$9</c:f>
              <c:strCache>
                <c:ptCount val="5"/>
                <c:pt idx="0">
                  <c:v>Master's Degree</c:v>
                </c:pt>
                <c:pt idx="1">
                  <c:v>High School</c:v>
                </c:pt>
                <c:pt idx="2">
                  <c:v>Doctoral Degree</c:v>
                </c:pt>
                <c:pt idx="3">
                  <c:v>Bachelor's Degree</c:v>
                </c:pt>
                <c:pt idx="4">
                  <c:v>Associates Degree</c:v>
                </c:pt>
              </c:strCache>
            </c:strRef>
          </c:cat>
          <c:val>
            <c:numRef>
              <c:f>Sheet2!$B$4:$B$9</c:f>
              <c:numCache>
                <c:formatCode>General</c:formatCode>
                <c:ptCount val="5"/>
                <c:pt idx="0">
                  <c:v>35</c:v>
                </c:pt>
                <c:pt idx="1">
                  <c:v>21</c:v>
                </c:pt>
                <c:pt idx="2">
                  <c:v>4</c:v>
                </c:pt>
                <c:pt idx="3">
                  <c:v>61</c:v>
                </c:pt>
                <c:pt idx="4">
                  <c:v>26</c:v>
                </c:pt>
              </c:numCache>
            </c:numRef>
          </c:val>
          <c:extLst>
            <c:ext xmlns:c16="http://schemas.microsoft.com/office/drawing/2014/chart" uri="{C3380CC4-5D6E-409C-BE32-E72D297353CC}">
              <c16:uniqueId val="{00000000-3A03-42DF-8490-B56E6A6D82CE}"/>
            </c:ext>
          </c:extLst>
        </c:ser>
        <c:dLbls>
          <c:showLegendKey val="0"/>
          <c:showVal val="0"/>
          <c:showCatName val="0"/>
          <c:showSerName val="0"/>
          <c:showPercent val="0"/>
          <c:showBubbleSize val="0"/>
        </c:dLbls>
        <c:gapWidth val="182"/>
        <c:axId val="1810316032"/>
        <c:axId val="1810312192"/>
      </c:barChart>
      <c:catAx>
        <c:axId val="181031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810312192"/>
        <c:crosses val="autoZero"/>
        <c:auto val="1"/>
        <c:lblAlgn val="ctr"/>
        <c:lblOffset val="100"/>
        <c:noMultiLvlLbl val="0"/>
      </c:catAx>
      <c:valAx>
        <c:axId val="1810312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81031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(1).xlsx]Sheet4!Dept_Attrition</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6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6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6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tint val="65000"/>
            </a:schemeClr>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B986-43C8-9C3F-00895E0252A3}"/>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B986-43C8-9C3F-00895E0252A3}"/>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B986-43C8-9C3F-00895E0252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Sheet4!$A$4:$A$7</c:f>
              <c:strCache>
                <c:ptCount val="3"/>
                <c:pt idx="0">
                  <c:v>HR</c:v>
                </c:pt>
                <c:pt idx="1">
                  <c:v>R&amp;D</c:v>
                </c:pt>
                <c:pt idx="2">
                  <c:v>Sales</c:v>
                </c:pt>
              </c:strCache>
            </c:strRef>
          </c:cat>
          <c:val>
            <c:numRef>
              <c:f>Sheet4!$B$4:$B$7</c:f>
              <c:numCache>
                <c:formatCode>General</c:formatCode>
                <c:ptCount val="3"/>
                <c:pt idx="0">
                  <c:v>12</c:v>
                </c:pt>
                <c:pt idx="1">
                  <c:v>133</c:v>
                </c:pt>
                <c:pt idx="2">
                  <c:v>2</c:v>
                </c:pt>
              </c:numCache>
            </c:numRef>
          </c:val>
          <c:extLst>
            <c:ext xmlns:c16="http://schemas.microsoft.com/office/drawing/2014/chart" uri="{C3380CC4-5D6E-409C-BE32-E72D297353CC}">
              <c16:uniqueId val="{00000006-B986-43C8-9C3F-00895E0252A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(1).xlsx]Sheet7!Age_Attrition</c:name>
    <c:fmtId val="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5">
                <a:lumMod val="75000"/>
              </a:schemeClr>
            </a:solidFill>
            <a:ln>
              <a:noFill/>
            </a:ln>
            <a:effectLst/>
          </c:spPr>
          <c:invertIfNegative val="0"/>
          <c:cat>
            <c:strRef>
              <c:f>Sheet7!$A$4:$A$9</c:f>
              <c:strCache>
                <c:ptCount val="5"/>
                <c:pt idx="0">
                  <c:v>25 - 34</c:v>
                </c:pt>
                <c:pt idx="1">
                  <c:v>35 - 44</c:v>
                </c:pt>
                <c:pt idx="2">
                  <c:v>45 - 54</c:v>
                </c:pt>
                <c:pt idx="3">
                  <c:v>Over 55</c:v>
                </c:pt>
                <c:pt idx="4">
                  <c:v>Under 25</c:v>
                </c:pt>
              </c:strCache>
            </c:strRef>
          </c:cat>
          <c:val>
            <c:numRef>
              <c:f>Sheet7!$B$4:$B$9</c:f>
              <c:numCache>
                <c:formatCode>General</c:formatCode>
                <c:ptCount val="5"/>
                <c:pt idx="0">
                  <c:v>73</c:v>
                </c:pt>
                <c:pt idx="1">
                  <c:v>31</c:v>
                </c:pt>
                <c:pt idx="2">
                  <c:v>10</c:v>
                </c:pt>
                <c:pt idx="3">
                  <c:v>9</c:v>
                </c:pt>
                <c:pt idx="4">
                  <c:v>24</c:v>
                </c:pt>
              </c:numCache>
            </c:numRef>
          </c:val>
          <c:extLst>
            <c:ext xmlns:c16="http://schemas.microsoft.com/office/drawing/2014/chart" uri="{C3380CC4-5D6E-409C-BE32-E72D297353CC}">
              <c16:uniqueId val="{00000000-D920-4975-A9DC-26B38676DF9E}"/>
            </c:ext>
          </c:extLst>
        </c:ser>
        <c:dLbls>
          <c:showLegendKey val="0"/>
          <c:showVal val="0"/>
          <c:showCatName val="0"/>
          <c:showSerName val="0"/>
          <c:showPercent val="0"/>
          <c:showBubbleSize val="0"/>
        </c:dLbls>
        <c:gapWidth val="219"/>
        <c:overlap val="-27"/>
        <c:axId val="919193904"/>
        <c:axId val="919194384"/>
      </c:barChart>
      <c:catAx>
        <c:axId val="91919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Cascadia Code" panose="020B0609020000020004" pitchFamily="49" charset="0"/>
                <a:cs typeface="Cascadia Code" panose="020B0609020000020004" pitchFamily="49" charset="0"/>
              </a:defRPr>
            </a:pPr>
            <a:endParaRPr lang="en-US"/>
          </a:p>
        </c:txPr>
        <c:crossAx val="919194384"/>
        <c:crosses val="autoZero"/>
        <c:auto val="1"/>
        <c:lblAlgn val="ctr"/>
        <c:lblOffset val="100"/>
        <c:noMultiLvlLbl val="0"/>
      </c:catAx>
      <c:valAx>
        <c:axId val="919194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91919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(1).xlsx]Sheet5!Gender_Attrition</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76000"/>
            </a:schemeClr>
          </a:solidFill>
          <a:ln w="19050">
            <a:solidFill>
              <a:schemeClr val="lt1"/>
            </a:solidFill>
          </a:ln>
          <a:effectLst/>
        </c:spPr>
      </c:pivotFmt>
      <c:pivotFmt>
        <c:idx val="3"/>
        <c:spPr>
          <a:solidFill>
            <a:schemeClr val="accent1">
              <a:tint val="77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bg1">
              <a:alpha val="0"/>
            </a:schemeClr>
          </a:solidFill>
          <a:ln w="19050">
            <a:noFill/>
          </a:ln>
          <a:effectLst/>
        </c:spPr>
      </c:pivotFmt>
      <c:pivotFmt>
        <c:idx val="6"/>
        <c:spPr>
          <a:solidFill>
            <a:schemeClr val="accent1">
              <a:tint val="77000"/>
            </a:schemeClr>
          </a:solidFill>
          <a:ln w="19050" cap="rnd">
            <a:solidFill>
              <a:schemeClr val="lt1">
                <a:alpha val="0"/>
              </a:schemeClr>
            </a:solidFill>
          </a:ln>
          <a:effectLst/>
        </c:spPr>
      </c:pivotFmt>
    </c:pivotFmts>
    <c:plotArea>
      <c:layout/>
      <c:doughnutChart>
        <c:varyColors val="1"/>
        <c:ser>
          <c:idx val="0"/>
          <c:order val="0"/>
          <c:tx>
            <c:strRef>
              <c:f>Sheet5!$B$3</c:f>
              <c:strCache>
                <c:ptCount val="1"/>
                <c:pt idx="0">
                  <c:v>Total</c:v>
                </c:pt>
              </c:strCache>
            </c:strRef>
          </c:tx>
          <c:dPt>
            <c:idx val="0"/>
            <c:bubble3D val="0"/>
            <c:spPr>
              <a:solidFill>
                <a:schemeClr val="bg1">
                  <a:alpha val="0"/>
                </a:schemeClr>
              </a:solidFill>
              <a:ln w="19050">
                <a:noFill/>
              </a:ln>
              <a:effectLst/>
            </c:spPr>
            <c:extLst>
              <c:ext xmlns:c16="http://schemas.microsoft.com/office/drawing/2014/chart" uri="{C3380CC4-5D6E-409C-BE32-E72D297353CC}">
                <c16:uniqueId val="{00000001-2531-4D66-8F06-51F1CFFAD92A}"/>
              </c:ext>
            </c:extLst>
          </c:dPt>
          <c:dPt>
            <c:idx val="1"/>
            <c:bubble3D val="0"/>
            <c:spPr>
              <a:solidFill>
                <a:schemeClr val="accent1">
                  <a:tint val="77000"/>
                </a:schemeClr>
              </a:solidFill>
              <a:ln w="19050" cap="rnd">
                <a:solidFill>
                  <a:schemeClr val="lt1">
                    <a:alpha val="0"/>
                  </a:schemeClr>
                </a:solidFill>
              </a:ln>
              <a:effectLst/>
            </c:spPr>
            <c:extLst>
              <c:ext xmlns:c16="http://schemas.microsoft.com/office/drawing/2014/chart" uri="{C3380CC4-5D6E-409C-BE32-E72D297353CC}">
                <c16:uniqueId val="{00000003-2531-4D66-8F06-51F1CFFAD92A}"/>
              </c:ext>
            </c:extLst>
          </c:dPt>
          <c:dLbls>
            <c:delete val="1"/>
          </c:dLbls>
          <c:cat>
            <c:strRef>
              <c:f>Sheet5!$A$4:$A$6</c:f>
              <c:strCache>
                <c:ptCount val="2"/>
                <c:pt idx="0">
                  <c:v>Female</c:v>
                </c:pt>
                <c:pt idx="1">
                  <c:v>Male</c:v>
                </c:pt>
              </c:strCache>
            </c:strRef>
          </c:cat>
          <c:val>
            <c:numRef>
              <c:f>Sheet5!$B$4:$B$6</c:f>
              <c:numCache>
                <c:formatCode>General</c:formatCode>
                <c:ptCount val="2"/>
                <c:pt idx="0">
                  <c:v>87</c:v>
                </c:pt>
                <c:pt idx="1">
                  <c:v>150</c:v>
                </c:pt>
              </c:numCache>
            </c:numRef>
          </c:val>
          <c:extLst>
            <c:ext xmlns:c16="http://schemas.microsoft.com/office/drawing/2014/chart" uri="{C3380CC4-5D6E-409C-BE32-E72D297353CC}">
              <c16:uniqueId val="{00000004-2531-4D66-8F06-51F1CFFAD92A}"/>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(1).xlsx]Sheet5!Gender_Attrition</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76000"/>
            </a:schemeClr>
          </a:solidFill>
          <a:ln w="19050">
            <a:solidFill>
              <a:schemeClr val="lt1"/>
            </a:solidFill>
          </a:ln>
          <a:effectLst/>
        </c:spPr>
      </c:pivotFmt>
      <c:pivotFmt>
        <c:idx val="3"/>
        <c:spPr>
          <a:solidFill>
            <a:schemeClr val="accent1">
              <a:tint val="77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hade val="76000"/>
            </a:schemeClr>
          </a:solidFill>
          <a:ln w="19050" cap="rnd">
            <a:solidFill>
              <a:schemeClr val="lt1">
                <a:alpha val="4000"/>
              </a:schemeClr>
            </a:solidFill>
            <a:round/>
          </a:ln>
          <a:effectLst/>
        </c:spPr>
      </c:pivotFmt>
      <c:pivotFmt>
        <c:idx val="6"/>
        <c:spPr>
          <a:solidFill>
            <a:schemeClr val="bg1">
              <a:alpha val="0"/>
            </a:schemeClr>
          </a:solidFill>
          <a:ln w="19050">
            <a:noFill/>
          </a:ln>
          <a:effectLst/>
        </c:spPr>
      </c:pivotFmt>
    </c:pivotFmts>
    <c:plotArea>
      <c:layout/>
      <c:doughnutChart>
        <c:varyColors val="1"/>
        <c:ser>
          <c:idx val="0"/>
          <c:order val="0"/>
          <c:tx>
            <c:strRef>
              <c:f>Sheet5!$B$3</c:f>
              <c:strCache>
                <c:ptCount val="1"/>
                <c:pt idx="0">
                  <c:v>Total</c:v>
                </c:pt>
              </c:strCache>
            </c:strRef>
          </c:tx>
          <c:dPt>
            <c:idx val="0"/>
            <c:bubble3D val="0"/>
            <c:spPr>
              <a:solidFill>
                <a:schemeClr val="accent1">
                  <a:shade val="76000"/>
                </a:schemeClr>
              </a:solidFill>
              <a:ln w="19050" cap="rnd">
                <a:solidFill>
                  <a:schemeClr val="lt1">
                    <a:alpha val="4000"/>
                  </a:schemeClr>
                </a:solidFill>
                <a:round/>
              </a:ln>
              <a:effectLst/>
            </c:spPr>
            <c:extLst>
              <c:ext xmlns:c16="http://schemas.microsoft.com/office/drawing/2014/chart" uri="{C3380CC4-5D6E-409C-BE32-E72D297353CC}">
                <c16:uniqueId val="{00000001-2BDF-4BA0-9AF6-0D8737125AEA}"/>
              </c:ext>
            </c:extLst>
          </c:dPt>
          <c:dPt>
            <c:idx val="1"/>
            <c:bubble3D val="0"/>
            <c:spPr>
              <a:solidFill>
                <a:schemeClr val="bg1">
                  <a:alpha val="0"/>
                </a:schemeClr>
              </a:solidFill>
              <a:ln w="19050">
                <a:noFill/>
              </a:ln>
              <a:effectLst/>
            </c:spPr>
            <c:extLst>
              <c:ext xmlns:c16="http://schemas.microsoft.com/office/drawing/2014/chart" uri="{C3380CC4-5D6E-409C-BE32-E72D297353CC}">
                <c16:uniqueId val="{00000003-2BDF-4BA0-9AF6-0D8737125AEA}"/>
              </c:ext>
            </c:extLst>
          </c:dPt>
          <c:cat>
            <c:strRef>
              <c:f>Sheet5!$A$4:$A$6</c:f>
              <c:strCache>
                <c:ptCount val="2"/>
                <c:pt idx="0">
                  <c:v>Female</c:v>
                </c:pt>
                <c:pt idx="1">
                  <c:v>Male</c:v>
                </c:pt>
              </c:strCache>
            </c:strRef>
          </c:cat>
          <c:val>
            <c:numRef>
              <c:f>Sheet5!$B$4:$B$6</c:f>
              <c:numCache>
                <c:formatCode>General</c:formatCode>
                <c:ptCount val="2"/>
                <c:pt idx="0">
                  <c:v>87</c:v>
                </c:pt>
                <c:pt idx="1">
                  <c:v>150</c:v>
                </c:pt>
              </c:numCache>
            </c:numRef>
          </c:val>
          <c:extLst>
            <c:ext xmlns:c16="http://schemas.microsoft.com/office/drawing/2014/chart" uri="{C3380CC4-5D6E-409C-BE32-E72D297353CC}">
              <c16:uniqueId val="{00000004-2BDF-4BA0-9AF6-0D8737125AE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843AAE0-79F4-4E5D-B5BE-2CD8362E3D35}">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7E9F6E25-044D-4649-A0C6-6A3F219B16B4}">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E843AAE0-79F4-4E5D-B5BE-2CD8362E3D35}">
          <cx:dataLabels>
            <cx:txPr>
              <a:bodyPr spcFirstLastPara="1" vertOverflow="ellipsis" horzOverflow="overflow" wrap="square" lIns="0" tIns="0" rIns="0" bIns="0" anchor="ctr" anchorCtr="1"/>
              <a:lstStyle/>
              <a:p>
                <a:pPr algn="ctr" rtl="0">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sz="900" b="0" i="0" u="none" strike="noStrike"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7E9F6E25-044D-4649-A0C6-6A3F219B16B4}">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solidFill>
                <a:latin typeface="Cascadia Code" panose="020B0609020000020004" pitchFamily="49" charset="0"/>
                <a:ea typeface="Cascadia Code" panose="020B0609020000020004" pitchFamily="49" charset="0"/>
                <a:cs typeface="Cascadia Code" panose="020B0609020000020004" pitchFamily="49" charset="0"/>
              </a:defRPr>
            </a:pPr>
            <a:endParaRPr lang="en-US" sz="800" b="0" i="0" u="none" strike="noStrike"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10.xml"/><Relationship Id="rId3" Type="http://schemas.microsoft.com/office/2014/relationships/chartEx" Target="../charts/chartEx3.xml"/><Relationship Id="rId7" Type="http://schemas.openxmlformats.org/officeDocument/2006/relationships/chart" Target="../charts/chart9.xml"/><Relationship Id="rId12" Type="http://schemas.openxmlformats.org/officeDocument/2006/relationships/image" Target="../media/image11.svg"/><Relationship Id="rId2" Type="http://schemas.openxmlformats.org/officeDocument/2006/relationships/chart" Target="../charts/chart6.xml"/><Relationship Id="rId1" Type="http://schemas.openxmlformats.org/officeDocument/2006/relationships/image" Target="../media/image6.png"/><Relationship Id="rId6" Type="http://schemas.microsoft.com/office/2014/relationships/chartEx" Target="../charts/chartEx4.xml"/><Relationship Id="rId11" Type="http://schemas.openxmlformats.org/officeDocument/2006/relationships/image" Target="../media/image10.png"/><Relationship Id="rId5" Type="http://schemas.openxmlformats.org/officeDocument/2006/relationships/chart" Target="../charts/chart8.xml"/><Relationship Id="rId10" Type="http://schemas.openxmlformats.org/officeDocument/2006/relationships/image" Target="../media/image9.svg"/><Relationship Id="rId4" Type="http://schemas.openxmlformats.org/officeDocument/2006/relationships/chart" Target="../charts/chart7.xml"/><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6</xdr:row>
      <xdr:rowOff>7620</xdr:rowOff>
    </xdr:from>
    <xdr:to>
      <xdr:col>7</xdr:col>
      <xdr:colOff>0</xdr:colOff>
      <xdr:row>20</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8ABC3C4-C8B9-007A-ABBD-26086580ED9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71460" y="1196340"/>
              <a:ext cx="1744980" cy="2766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163830</xdr:colOff>
      <xdr:row>6</xdr:row>
      <xdr:rowOff>167640</xdr:rowOff>
    </xdr:from>
    <xdr:to>
      <xdr:col>9</xdr:col>
      <xdr:colOff>41910</xdr:colOff>
      <xdr:row>20</xdr:row>
      <xdr:rowOff>137160</xdr:rowOff>
    </xdr:to>
    <xdr:graphicFrame macro="">
      <xdr:nvGraphicFramePr>
        <xdr:cNvPr id="2" name="Chart 1">
          <a:extLst>
            <a:ext uri="{FF2B5EF4-FFF2-40B4-BE49-F238E27FC236}">
              <a16:creationId xmlns:a16="http://schemas.microsoft.com/office/drawing/2014/main" id="{7F3DBFF7-463D-79C4-560E-A79AB32672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605790</xdr:colOff>
      <xdr:row>10</xdr:row>
      <xdr:rowOff>167640</xdr:rowOff>
    </xdr:from>
    <xdr:to>
      <xdr:col>10</xdr:col>
      <xdr:colOff>483870</xdr:colOff>
      <xdr:row>24</xdr:row>
      <xdr:rowOff>137160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E79EA0C-1F31-D03A-2191-56EFD39C47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21488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453390</xdr:colOff>
      <xdr:row>6</xdr:row>
      <xdr:rowOff>167640</xdr:rowOff>
    </xdr:from>
    <xdr:to>
      <xdr:col>9</xdr:col>
      <xdr:colOff>331470</xdr:colOff>
      <xdr:row>20</xdr:row>
      <xdr:rowOff>137160</xdr:rowOff>
    </xdr:to>
    <xdr:graphicFrame macro="">
      <xdr:nvGraphicFramePr>
        <xdr:cNvPr id="2" name="Chart 1">
          <a:extLst>
            <a:ext uri="{FF2B5EF4-FFF2-40B4-BE49-F238E27FC236}">
              <a16:creationId xmlns:a16="http://schemas.microsoft.com/office/drawing/2014/main" id="{015A6F82-1450-1F52-24AF-50704DB10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1131570</xdr:colOff>
      <xdr:row>8</xdr:row>
      <xdr:rowOff>53340</xdr:rowOff>
    </xdr:from>
    <xdr:to>
      <xdr:col>7</xdr:col>
      <xdr:colOff>361410</xdr:colOff>
      <xdr:row>22</xdr:row>
      <xdr:rowOff>159660</xdr:rowOff>
    </xdr:to>
    <xdr:graphicFrame macro="">
      <xdr:nvGraphicFramePr>
        <xdr:cNvPr id="2" name="Chart 1">
          <a:extLst>
            <a:ext uri="{FF2B5EF4-FFF2-40B4-BE49-F238E27FC236}">
              <a16:creationId xmlns:a16="http://schemas.microsoft.com/office/drawing/2014/main" id="{8D1090ED-9282-24A3-6ADA-0BE54488E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121920</xdr:colOff>
      <xdr:row>8</xdr:row>
      <xdr:rowOff>53340</xdr:rowOff>
    </xdr:from>
    <xdr:to>
      <xdr:col>14</xdr:col>
      <xdr:colOff>418560</xdr:colOff>
      <xdr:row>22</xdr:row>
      <xdr:rowOff>159660</xdr:rowOff>
    </xdr:to>
    <xdr:graphicFrame macro="">
      <xdr:nvGraphicFramePr>
        <xdr:cNvPr id="3" name="Chart 2">
          <a:extLst>
            <a:ext uri="{FF2B5EF4-FFF2-40B4-BE49-F238E27FC236}">
              <a16:creationId xmlns:a16="http://schemas.microsoft.com/office/drawing/2014/main" id="{F74FEA24-B0AA-95CF-40AB-0489229F5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53340</xdr:colOff>
      <xdr:row>8</xdr:row>
      <xdr:rowOff>53340</xdr:rowOff>
    </xdr:from>
    <xdr:to>
      <xdr:col>17</xdr:col>
      <xdr:colOff>541020</xdr:colOff>
      <xdr:row>22</xdr:row>
      <xdr:rowOff>0</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E673E577-468C-C2E9-48A0-CB1947995CD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1437620" y="1638300"/>
              <a:ext cx="1828800" cy="2720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110490</xdr:colOff>
      <xdr:row>6</xdr:row>
      <xdr:rowOff>167640</xdr:rowOff>
    </xdr:from>
    <xdr:to>
      <xdr:col>11</xdr:col>
      <xdr:colOff>659130</xdr:colOff>
      <xdr:row>20</xdr:row>
      <xdr:rowOff>137160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ADABFA2-6DCE-C5D9-476B-4C4EF69B6B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3563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121920</xdr:colOff>
      <xdr:row>3</xdr:row>
      <xdr:rowOff>160020</xdr:rowOff>
    </xdr:from>
    <xdr:to>
      <xdr:col>18</xdr:col>
      <xdr:colOff>609600</xdr:colOff>
      <xdr:row>17</xdr:row>
      <xdr:rowOff>81915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86BE1A2-FAD6-13F8-338B-B27D4180714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176760" y="7543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281940</xdr:colOff>
      <xdr:row>3</xdr:row>
      <xdr:rowOff>160020</xdr:rowOff>
    </xdr:from>
    <xdr:to>
      <xdr:col>16</xdr:col>
      <xdr:colOff>99060</xdr:colOff>
      <xdr:row>17</xdr:row>
      <xdr:rowOff>81915</xdr:rowOff>
    </xdr:to>
    <mc:AlternateContent xmlns:mc="http://schemas.openxmlformats.org/markup-compatibility/2006">
      <mc:Choice xmlns:a14="http://schemas.microsoft.com/office/drawing/2010/main" Requires="a14">
        <xdr:graphicFrame macro="">
          <xdr:nvGraphicFramePr>
            <xdr:cNvPr id="4" name="Job Role">
              <a:extLst>
                <a:ext uri="{FF2B5EF4-FFF2-40B4-BE49-F238E27FC236}">
                  <a16:creationId xmlns:a16="http://schemas.microsoft.com/office/drawing/2014/main" id="{A5862149-07EF-A1E0-32C8-3EA3E13F639A}"/>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10325100" y="7543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110490</xdr:colOff>
      <xdr:row>6</xdr:row>
      <xdr:rowOff>167640</xdr:rowOff>
    </xdr:from>
    <xdr:to>
      <xdr:col>11</xdr:col>
      <xdr:colOff>659130</xdr:colOff>
      <xdr:row>20</xdr:row>
      <xdr:rowOff>137160</xdr:rowOff>
    </xdr:to>
    <xdr:graphicFrame macro="">
      <xdr:nvGraphicFramePr>
        <xdr:cNvPr id="2" name="Chart 1">
          <a:extLst>
            <a:ext uri="{FF2B5EF4-FFF2-40B4-BE49-F238E27FC236}">
              <a16:creationId xmlns:a16="http://schemas.microsoft.com/office/drawing/2014/main" id="{DD5C3F66-1352-5181-D78A-878347685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649638</xdr:colOff>
      <xdr:row>2</xdr:row>
      <xdr:rowOff>19373</xdr:rowOff>
    </xdr:from>
    <xdr:to>
      <xdr:col>10</xdr:col>
      <xdr:colOff>526943</xdr:colOff>
      <xdr:row>5</xdr:row>
      <xdr:rowOff>122695</xdr:rowOff>
    </xdr:to>
    <xdr:sp macro="" textlink="">
      <xdr:nvSpPr>
        <xdr:cNvPr id="3" name="TextBox 2">
          <a:extLst>
            <a:ext uri="{FF2B5EF4-FFF2-40B4-BE49-F238E27FC236}">
              <a16:creationId xmlns:a16="http://schemas.microsoft.com/office/drawing/2014/main" id="{7BEC5C91-2281-AFE1-2B55-58A9299845E2}"/>
            </a:ext>
          </a:extLst>
        </xdr:cNvPr>
        <xdr:cNvSpPr txBox="1"/>
      </xdr:nvSpPr>
      <xdr:spPr>
        <a:xfrm>
          <a:off x="1304958" y="400373"/>
          <a:ext cx="5775185" cy="674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0" cap="none" spc="0">
              <a:ln w="0">
                <a:solidFill>
                  <a:schemeClr val="bg1">
                    <a:lumMod val="95000"/>
                  </a:schemeClr>
                </a:solidFill>
              </a:ln>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HR ANALYTICS DASHBOARD</a:t>
          </a:r>
        </a:p>
      </xdr:txBody>
    </xdr:sp>
    <xdr:clientData/>
  </xdr:twoCellAnchor>
  <xdr:twoCellAnchor>
    <xdr:from>
      <xdr:col>1</xdr:col>
      <xdr:colOff>490780</xdr:colOff>
      <xdr:row>6</xdr:row>
      <xdr:rowOff>103322</xdr:rowOff>
    </xdr:from>
    <xdr:to>
      <xdr:col>4</xdr:col>
      <xdr:colOff>413288</xdr:colOff>
      <xdr:row>7</xdr:row>
      <xdr:rowOff>161440</xdr:rowOff>
    </xdr:to>
    <xdr:sp macro="" textlink="">
      <xdr:nvSpPr>
        <xdr:cNvPr id="5" name="TextBox 4">
          <a:extLst>
            <a:ext uri="{FF2B5EF4-FFF2-40B4-BE49-F238E27FC236}">
              <a16:creationId xmlns:a16="http://schemas.microsoft.com/office/drawing/2014/main" id="{1DC76774-62DC-7B35-29EB-40561B54A060}"/>
            </a:ext>
          </a:extLst>
        </xdr:cNvPr>
        <xdr:cNvSpPr txBox="1"/>
      </xdr:nvSpPr>
      <xdr:spPr>
        <a:xfrm>
          <a:off x="1143000" y="1265695"/>
          <a:ext cx="1879169" cy="25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TOTAL EMPLOYEES</a:t>
          </a:r>
        </a:p>
      </xdr:txBody>
    </xdr:sp>
    <xdr:clientData/>
  </xdr:twoCellAnchor>
  <xdr:twoCellAnchor>
    <xdr:from>
      <xdr:col>4</xdr:col>
      <xdr:colOff>559230</xdr:colOff>
      <xdr:row>6</xdr:row>
      <xdr:rowOff>107197</xdr:rowOff>
    </xdr:from>
    <xdr:to>
      <xdr:col>7</xdr:col>
      <xdr:colOff>481738</xdr:colOff>
      <xdr:row>7</xdr:row>
      <xdr:rowOff>165315</xdr:rowOff>
    </xdr:to>
    <xdr:sp macro="" textlink="">
      <xdr:nvSpPr>
        <xdr:cNvPr id="6" name="TextBox 5">
          <a:extLst>
            <a:ext uri="{FF2B5EF4-FFF2-40B4-BE49-F238E27FC236}">
              <a16:creationId xmlns:a16="http://schemas.microsoft.com/office/drawing/2014/main" id="{1F2F106B-E010-260D-0A6C-D32664486D92}"/>
            </a:ext>
          </a:extLst>
        </xdr:cNvPr>
        <xdr:cNvSpPr txBox="1"/>
      </xdr:nvSpPr>
      <xdr:spPr>
        <a:xfrm>
          <a:off x="3168111" y="1269570"/>
          <a:ext cx="1879169" cy="25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ATTRITION</a:t>
          </a:r>
        </a:p>
      </xdr:txBody>
    </xdr:sp>
    <xdr:clientData/>
  </xdr:twoCellAnchor>
  <xdr:twoCellAnchor>
    <xdr:from>
      <xdr:col>7</xdr:col>
      <xdr:colOff>640595</xdr:colOff>
      <xdr:row>6</xdr:row>
      <xdr:rowOff>111072</xdr:rowOff>
    </xdr:from>
    <xdr:to>
      <xdr:col>10</xdr:col>
      <xdr:colOff>563103</xdr:colOff>
      <xdr:row>7</xdr:row>
      <xdr:rowOff>169190</xdr:rowOff>
    </xdr:to>
    <xdr:sp macro="" textlink="">
      <xdr:nvSpPr>
        <xdr:cNvPr id="7" name="TextBox 6">
          <a:extLst>
            <a:ext uri="{FF2B5EF4-FFF2-40B4-BE49-F238E27FC236}">
              <a16:creationId xmlns:a16="http://schemas.microsoft.com/office/drawing/2014/main" id="{49820EAE-B02B-C889-52FD-AE53D5A4BDF7}"/>
            </a:ext>
          </a:extLst>
        </xdr:cNvPr>
        <xdr:cNvSpPr txBox="1"/>
      </xdr:nvSpPr>
      <xdr:spPr>
        <a:xfrm>
          <a:off x="5206137" y="1273445"/>
          <a:ext cx="1879169" cy="25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ACTIVE EMPLOYEES</a:t>
          </a:r>
        </a:p>
      </xdr:txBody>
    </xdr:sp>
    <xdr:clientData/>
  </xdr:twoCellAnchor>
  <xdr:twoCellAnchor>
    <xdr:from>
      <xdr:col>11</xdr:col>
      <xdr:colOff>50367</xdr:colOff>
      <xdr:row>6</xdr:row>
      <xdr:rowOff>108489</xdr:rowOff>
    </xdr:from>
    <xdr:to>
      <xdr:col>13</xdr:col>
      <xdr:colOff>625096</xdr:colOff>
      <xdr:row>7</xdr:row>
      <xdr:rowOff>166607</xdr:rowOff>
    </xdr:to>
    <xdr:sp macro="" textlink="">
      <xdr:nvSpPr>
        <xdr:cNvPr id="8" name="TextBox 7">
          <a:extLst>
            <a:ext uri="{FF2B5EF4-FFF2-40B4-BE49-F238E27FC236}">
              <a16:creationId xmlns:a16="http://schemas.microsoft.com/office/drawing/2014/main" id="{3598DCD8-3CCD-133A-BDBF-A9E96ACE95FB}"/>
            </a:ext>
          </a:extLst>
        </xdr:cNvPr>
        <xdr:cNvSpPr txBox="1"/>
      </xdr:nvSpPr>
      <xdr:spPr>
        <a:xfrm>
          <a:off x="7224791" y="1270862"/>
          <a:ext cx="1879169" cy="25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ATTRITION</a:t>
          </a:r>
          <a:r>
            <a:rPr lang="en-IN" sz="1100" b="0" cap="none" spc="0" baseline="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 RATE</a:t>
          </a:r>
          <a:endParaRPr lang="en-IN" sz="11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14</xdr:col>
      <xdr:colOff>118816</xdr:colOff>
      <xdr:row>6</xdr:row>
      <xdr:rowOff>118822</xdr:rowOff>
    </xdr:from>
    <xdr:to>
      <xdr:col>17</xdr:col>
      <xdr:colOff>41324</xdr:colOff>
      <xdr:row>7</xdr:row>
      <xdr:rowOff>176940</xdr:rowOff>
    </xdr:to>
    <xdr:sp macro="" textlink="">
      <xdr:nvSpPr>
        <xdr:cNvPr id="9" name="TextBox 8">
          <a:extLst>
            <a:ext uri="{FF2B5EF4-FFF2-40B4-BE49-F238E27FC236}">
              <a16:creationId xmlns:a16="http://schemas.microsoft.com/office/drawing/2014/main" id="{249BB585-054E-6BAD-5358-614B8A8D8727}"/>
            </a:ext>
          </a:extLst>
        </xdr:cNvPr>
        <xdr:cNvSpPr txBox="1"/>
      </xdr:nvSpPr>
      <xdr:spPr>
        <a:xfrm>
          <a:off x="9249901" y="1281195"/>
          <a:ext cx="1879169" cy="25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AVERAGE AGE</a:t>
          </a:r>
        </a:p>
      </xdr:txBody>
    </xdr:sp>
    <xdr:clientData/>
  </xdr:twoCellAnchor>
  <xdr:twoCellAnchor>
    <xdr:from>
      <xdr:col>1</xdr:col>
      <xdr:colOff>561814</xdr:colOff>
      <xdr:row>7</xdr:row>
      <xdr:rowOff>154982</xdr:rowOff>
    </xdr:from>
    <xdr:to>
      <xdr:col>4</xdr:col>
      <xdr:colOff>329339</xdr:colOff>
      <xdr:row>7</xdr:row>
      <xdr:rowOff>154982</xdr:rowOff>
    </xdr:to>
    <xdr:cxnSp macro="">
      <xdr:nvCxnSpPr>
        <xdr:cNvPr id="11" name="Straight Connector 10">
          <a:extLst>
            <a:ext uri="{FF2B5EF4-FFF2-40B4-BE49-F238E27FC236}">
              <a16:creationId xmlns:a16="http://schemas.microsoft.com/office/drawing/2014/main" id="{32E58783-E6A5-7295-091A-D7A0D3A32F9D}"/>
            </a:ext>
          </a:extLst>
        </xdr:cNvPr>
        <xdr:cNvCxnSpPr/>
      </xdr:nvCxnSpPr>
      <xdr:spPr>
        <a:xfrm flipV="1">
          <a:off x="1214034" y="1511084"/>
          <a:ext cx="1724186"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649639</xdr:colOff>
      <xdr:row>7</xdr:row>
      <xdr:rowOff>158857</xdr:rowOff>
    </xdr:from>
    <xdr:to>
      <xdr:col>7</xdr:col>
      <xdr:colOff>417164</xdr:colOff>
      <xdr:row>7</xdr:row>
      <xdr:rowOff>158857</xdr:rowOff>
    </xdr:to>
    <xdr:cxnSp macro="">
      <xdr:nvCxnSpPr>
        <xdr:cNvPr id="17" name="Straight Connector 16">
          <a:extLst>
            <a:ext uri="{FF2B5EF4-FFF2-40B4-BE49-F238E27FC236}">
              <a16:creationId xmlns:a16="http://schemas.microsoft.com/office/drawing/2014/main" id="{176787D9-C65A-B084-BF4C-853DEB6AB063}"/>
            </a:ext>
          </a:extLst>
        </xdr:cNvPr>
        <xdr:cNvCxnSpPr/>
      </xdr:nvCxnSpPr>
      <xdr:spPr>
        <a:xfrm>
          <a:off x="3262210" y="1513524"/>
          <a:ext cx="1726954"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65869</xdr:colOff>
      <xdr:row>7</xdr:row>
      <xdr:rowOff>169189</xdr:rowOff>
    </xdr:from>
    <xdr:to>
      <xdr:col>10</xdr:col>
      <xdr:colOff>485615</xdr:colOff>
      <xdr:row>7</xdr:row>
      <xdr:rowOff>169189</xdr:rowOff>
    </xdr:to>
    <xdr:cxnSp macro="">
      <xdr:nvCxnSpPr>
        <xdr:cNvPr id="18" name="Straight Connector 17">
          <a:extLst>
            <a:ext uri="{FF2B5EF4-FFF2-40B4-BE49-F238E27FC236}">
              <a16:creationId xmlns:a16="http://schemas.microsoft.com/office/drawing/2014/main" id="{E50360EA-5C58-C300-EC4D-E93EB0FB0825}"/>
            </a:ext>
          </a:extLst>
        </xdr:cNvPr>
        <xdr:cNvCxnSpPr/>
      </xdr:nvCxnSpPr>
      <xdr:spPr>
        <a:xfrm>
          <a:off x="5291012" y="1523856"/>
          <a:ext cx="1726032"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11</xdr:col>
      <xdr:colOff>123987</xdr:colOff>
      <xdr:row>7</xdr:row>
      <xdr:rowOff>182104</xdr:rowOff>
    </xdr:from>
    <xdr:to>
      <xdr:col>13</xdr:col>
      <xdr:colOff>514048</xdr:colOff>
      <xdr:row>7</xdr:row>
      <xdr:rowOff>182104</xdr:rowOff>
    </xdr:to>
    <xdr:cxnSp macro="">
      <xdr:nvCxnSpPr>
        <xdr:cNvPr id="21" name="Straight Connector 20">
          <a:extLst>
            <a:ext uri="{FF2B5EF4-FFF2-40B4-BE49-F238E27FC236}">
              <a16:creationId xmlns:a16="http://schemas.microsoft.com/office/drawing/2014/main" id="{1771CFAA-8426-C359-24B9-E214AE8E408F}"/>
            </a:ext>
          </a:extLst>
        </xdr:cNvPr>
        <xdr:cNvCxnSpPr/>
      </xdr:nvCxnSpPr>
      <xdr:spPr>
        <a:xfrm>
          <a:off x="7308558" y="1536771"/>
          <a:ext cx="1696347"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14</xdr:col>
      <xdr:colOff>211811</xdr:colOff>
      <xdr:row>7</xdr:row>
      <xdr:rowOff>173064</xdr:rowOff>
    </xdr:from>
    <xdr:to>
      <xdr:col>16</xdr:col>
      <xdr:colOff>592666</xdr:colOff>
      <xdr:row>7</xdr:row>
      <xdr:rowOff>181428</xdr:rowOff>
    </xdr:to>
    <xdr:cxnSp macro="">
      <xdr:nvCxnSpPr>
        <xdr:cNvPr id="22" name="Straight Connector 21">
          <a:extLst>
            <a:ext uri="{FF2B5EF4-FFF2-40B4-BE49-F238E27FC236}">
              <a16:creationId xmlns:a16="http://schemas.microsoft.com/office/drawing/2014/main" id="{CFEC7288-3FA8-84B1-8BF2-B2B1B033FEBA}"/>
            </a:ext>
          </a:extLst>
        </xdr:cNvPr>
        <xdr:cNvCxnSpPr/>
      </xdr:nvCxnSpPr>
      <xdr:spPr>
        <a:xfrm>
          <a:off x="9355811" y="1527731"/>
          <a:ext cx="1687141" cy="8364"/>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484322</xdr:colOff>
      <xdr:row>7</xdr:row>
      <xdr:rowOff>167898</xdr:rowOff>
    </xdr:from>
    <xdr:to>
      <xdr:col>4</xdr:col>
      <xdr:colOff>426204</xdr:colOff>
      <xdr:row>10</xdr:row>
      <xdr:rowOff>187271</xdr:rowOff>
    </xdr:to>
    <xdr:sp macro="" textlink="Sheet1!$A8">
      <xdr:nvSpPr>
        <xdr:cNvPr id="24" name="TextBox 23">
          <a:extLst>
            <a:ext uri="{FF2B5EF4-FFF2-40B4-BE49-F238E27FC236}">
              <a16:creationId xmlns:a16="http://schemas.microsoft.com/office/drawing/2014/main" id="{1C3DBE89-F0D2-65E8-8F0D-7046CC0CC18A}"/>
            </a:ext>
          </a:extLst>
        </xdr:cNvPr>
        <xdr:cNvSpPr txBox="1"/>
      </xdr:nvSpPr>
      <xdr:spPr>
        <a:xfrm>
          <a:off x="1140489" y="1501398"/>
          <a:ext cx="1910382" cy="59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F4EF1F-7614-4E1C-9F03-9080AE765A2D}" type="TxLink">
            <a:rPr lang="en-US" sz="1800" b="1" i="0" u="none" strike="noStrike" cap="none" spc="0">
              <a:ln w="0">
                <a:solidFill>
                  <a:schemeClr val="bg2"/>
                </a:solidFill>
              </a:ln>
              <a:solidFill>
                <a:schemeClr val="tx1"/>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pPr algn="ctr"/>
            <a:t>1470</a:t>
          </a:fld>
          <a:endParaRPr lang="en-IN" sz="2000" b="1">
            <a:ln w="0">
              <a:solidFill>
                <a:schemeClr val="bg2"/>
              </a:solidFill>
            </a:ln>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4</xdr:col>
      <xdr:colOff>546316</xdr:colOff>
      <xdr:row>7</xdr:row>
      <xdr:rowOff>165315</xdr:rowOff>
    </xdr:from>
    <xdr:to>
      <xdr:col>7</xdr:col>
      <xdr:colOff>488198</xdr:colOff>
      <xdr:row>10</xdr:row>
      <xdr:rowOff>184688</xdr:rowOff>
    </xdr:to>
    <xdr:sp macro="" textlink="Sheet1!$B8">
      <xdr:nvSpPr>
        <xdr:cNvPr id="25" name="TextBox 24">
          <a:extLst>
            <a:ext uri="{FF2B5EF4-FFF2-40B4-BE49-F238E27FC236}">
              <a16:creationId xmlns:a16="http://schemas.microsoft.com/office/drawing/2014/main" id="{0017321E-9F78-1286-C200-2C78EC5D7847}"/>
            </a:ext>
          </a:extLst>
        </xdr:cNvPr>
        <xdr:cNvSpPr txBox="1"/>
      </xdr:nvSpPr>
      <xdr:spPr>
        <a:xfrm>
          <a:off x="3155197" y="1521417"/>
          <a:ext cx="1898543" cy="600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60CCD0-C068-4B68-80E8-D303727426C9}" type="TxLink">
            <a:rPr lang="en-US" sz="1800" b="1" i="0" u="none" strike="noStrike" cap="none" spc="0">
              <a:ln w="0">
                <a:solidFill>
                  <a:schemeClr val="bg2"/>
                </a:solidFill>
              </a:ln>
              <a:solidFill>
                <a:schemeClr val="tx1"/>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pPr algn="ctr"/>
            <a:t>237</a:t>
          </a:fld>
          <a:endParaRPr lang="en-IN" sz="2000" b="1">
            <a:ln w="0">
              <a:solidFill>
                <a:schemeClr val="bg2"/>
              </a:solidFill>
            </a:ln>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7</xdr:col>
      <xdr:colOff>614768</xdr:colOff>
      <xdr:row>7</xdr:row>
      <xdr:rowOff>175648</xdr:rowOff>
    </xdr:from>
    <xdr:to>
      <xdr:col>10</xdr:col>
      <xdr:colOff>556650</xdr:colOff>
      <xdr:row>11</xdr:row>
      <xdr:rowOff>1292</xdr:rowOff>
    </xdr:to>
    <xdr:sp macro="" textlink="Sheet1!$C8">
      <xdr:nvSpPr>
        <xdr:cNvPr id="26" name="TextBox 25">
          <a:extLst>
            <a:ext uri="{FF2B5EF4-FFF2-40B4-BE49-F238E27FC236}">
              <a16:creationId xmlns:a16="http://schemas.microsoft.com/office/drawing/2014/main" id="{3F3861A0-6CB8-ABC9-A529-98ED009A7326}"/>
            </a:ext>
          </a:extLst>
        </xdr:cNvPr>
        <xdr:cNvSpPr txBox="1"/>
      </xdr:nvSpPr>
      <xdr:spPr>
        <a:xfrm>
          <a:off x="5180310" y="1531750"/>
          <a:ext cx="1898543" cy="600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820F60-DC26-4ACD-ABBF-C4E01A150E4D}" type="TxLink">
            <a:rPr lang="en-US" sz="1800" b="1" i="0" u="none" strike="noStrike" cap="none" spc="0">
              <a:ln w="0">
                <a:solidFill>
                  <a:schemeClr val="bg2"/>
                </a:solidFill>
              </a:ln>
              <a:solidFill>
                <a:schemeClr val="tx1"/>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pPr algn="ctr"/>
            <a:t>1233</a:t>
          </a:fld>
          <a:endParaRPr lang="en-IN" sz="2000" b="1">
            <a:ln w="0">
              <a:solidFill>
                <a:schemeClr val="bg2"/>
              </a:solidFill>
            </a:ln>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11</xdr:col>
      <xdr:colOff>37457</xdr:colOff>
      <xdr:row>7</xdr:row>
      <xdr:rowOff>192439</xdr:rowOff>
    </xdr:from>
    <xdr:to>
      <xdr:col>13</xdr:col>
      <xdr:colOff>631560</xdr:colOff>
      <xdr:row>11</xdr:row>
      <xdr:rowOff>18083</xdr:rowOff>
    </xdr:to>
    <xdr:sp macro="" textlink="Sheet1!$D8">
      <xdr:nvSpPr>
        <xdr:cNvPr id="27" name="TextBox 26">
          <a:extLst>
            <a:ext uri="{FF2B5EF4-FFF2-40B4-BE49-F238E27FC236}">
              <a16:creationId xmlns:a16="http://schemas.microsoft.com/office/drawing/2014/main" id="{EE6761BE-FD84-9762-5368-261BB4D0D523}"/>
            </a:ext>
          </a:extLst>
        </xdr:cNvPr>
        <xdr:cNvSpPr txBox="1"/>
      </xdr:nvSpPr>
      <xdr:spPr>
        <a:xfrm>
          <a:off x="7211881" y="1548541"/>
          <a:ext cx="1898543" cy="600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91C45F-E95E-4484-AB88-E3B5C915EB22}" type="TxLink">
            <a:rPr lang="en-US" sz="1800" b="1" i="0" u="none" strike="noStrike" cap="none" spc="0">
              <a:ln w="0">
                <a:solidFill>
                  <a:schemeClr val="bg2"/>
                </a:solidFill>
              </a:ln>
              <a:solidFill>
                <a:schemeClr val="tx1"/>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pPr algn="ctr"/>
            <a:t>16.12%</a:t>
          </a:fld>
          <a:endParaRPr lang="en-IN" sz="2000" b="1">
            <a:ln w="0">
              <a:solidFill>
                <a:schemeClr val="bg2"/>
              </a:solidFill>
            </a:ln>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14</xdr:col>
      <xdr:colOff>112366</xdr:colOff>
      <xdr:row>7</xdr:row>
      <xdr:rowOff>176941</xdr:rowOff>
    </xdr:from>
    <xdr:to>
      <xdr:col>17</xdr:col>
      <xdr:colOff>54248</xdr:colOff>
      <xdr:row>11</xdr:row>
      <xdr:rowOff>2585</xdr:rowOff>
    </xdr:to>
    <xdr:sp macro="" textlink="Sheet1!$E8">
      <xdr:nvSpPr>
        <xdr:cNvPr id="28" name="TextBox 27">
          <a:extLst>
            <a:ext uri="{FF2B5EF4-FFF2-40B4-BE49-F238E27FC236}">
              <a16:creationId xmlns:a16="http://schemas.microsoft.com/office/drawing/2014/main" id="{1C86BAAF-E26B-7065-3EEF-4CED06F1425A}"/>
            </a:ext>
          </a:extLst>
        </xdr:cNvPr>
        <xdr:cNvSpPr txBox="1"/>
      </xdr:nvSpPr>
      <xdr:spPr>
        <a:xfrm>
          <a:off x="9243451" y="1533043"/>
          <a:ext cx="1898543" cy="600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0ED0C8-0976-4ED9-AFD7-359E135BC53A}" type="TxLink">
            <a:rPr lang="en-US" sz="1800" b="1" i="0" u="none" strike="noStrike" cap="none" spc="0">
              <a:ln w="0">
                <a:solidFill>
                  <a:schemeClr val="bg2"/>
                </a:solidFill>
              </a:ln>
              <a:solidFill>
                <a:schemeClr val="tx1"/>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pPr algn="ctr"/>
            <a:t>36.92</a:t>
          </a:fld>
          <a:endParaRPr lang="en-IN" sz="2000" b="1">
            <a:ln w="0">
              <a:solidFill>
                <a:schemeClr val="bg2"/>
              </a:solidFill>
            </a:ln>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1</xdr:col>
      <xdr:colOff>515055</xdr:colOff>
      <xdr:row>11</xdr:row>
      <xdr:rowOff>155222</xdr:rowOff>
    </xdr:from>
    <xdr:to>
      <xdr:col>6</xdr:col>
      <xdr:colOff>35278</xdr:colOff>
      <xdr:row>13</xdr:row>
      <xdr:rowOff>84667</xdr:rowOff>
    </xdr:to>
    <xdr:sp macro="" textlink="">
      <xdr:nvSpPr>
        <xdr:cNvPr id="37" name="TextBox 36">
          <a:extLst>
            <a:ext uri="{FF2B5EF4-FFF2-40B4-BE49-F238E27FC236}">
              <a16:creationId xmlns:a16="http://schemas.microsoft.com/office/drawing/2014/main" id="{5A24A3AA-1FE7-CF1B-7CC0-B54B72E958EE}"/>
            </a:ext>
          </a:extLst>
        </xdr:cNvPr>
        <xdr:cNvSpPr txBox="1"/>
      </xdr:nvSpPr>
      <xdr:spPr>
        <a:xfrm>
          <a:off x="1171222" y="2250722"/>
          <a:ext cx="2801056"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GENDER WISE ATTRITION</a:t>
          </a:r>
        </a:p>
      </xdr:txBody>
    </xdr:sp>
    <xdr:clientData/>
  </xdr:twoCellAnchor>
  <xdr:twoCellAnchor>
    <xdr:from>
      <xdr:col>6</xdr:col>
      <xdr:colOff>603956</xdr:colOff>
      <xdr:row>11</xdr:row>
      <xdr:rowOff>159455</xdr:rowOff>
    </xdr:from>
    <xdr:to>
      <xdr:col>11</xdr:col>
      <xdr:colOff>124179</xdr:colOff>
      <xdr:row>13</xdr:row>
      <xdr:rowOff>88900</xdr:rowOff>
    </xdr:to>
    <xdr:sp macro="" textlink="">
      <xdr:nvSpPr>
        <xdr:cNvPr id="38" name="TextBox 37">
          <a:extLst>
            <a:ext uri="{FF2B5EF4-FFF2-40B4-BE49-F238E27FC236}">
              <a16:creationId xmlns:a16="http://schemas.microsoft.com/office/drawing/2014/main" id="{F7F736CF-DB09-14F2-F7D4-5AC7D4436EB5}"/>
            </a:ext>
          </a:extLst>
        </xdr:cNvPr>
        <xdr:cNvSpPr txBox="1"/>
      </xdr:nvSpPr>
      <xdr:spPr>
        <a:xfrm>
          <a:off x="4540956" y="2254955"/>
          <a:ext cx="2801056"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EDUCATION WISE ATTRITION</a:t>
          </a:r>
        </a:p>
      </xdr:txBody>
    </xdr:sp>
    <xdr:clientData/>
  </xdr:twoCellAnchor>
  <xdr:twoCellAnchor>
    <xdr:from>
      <xdr:col>12</xdr:col>
      <xdr:colOff>234245</xdr:colOff>
      <xdr:row>11</xdr:row>
      <xdr:rowOff>163689</xdr:rowOff>
    </xdr:from>
    <xdr:to>
      <xdr:col>16</xdr:col>
      <xdr:colOff>410634</xdr:colOff>
      <xdr:row>13</xdr:row>
      <xdr:rowOff>93134</xdr:rowOff>
    </xdr:to>
    <xdr:sp macro="" textlink="">
      <xdr:nvSpPr>
        <xdr:cNvPr id="39" name="TextBox 38">
          <a:extLst>
            <a:ext uri="{FF2B5EF4-FFF2-40B4-BE49-F238E27FC236}">
              <a16:creationId xmlns:a16="http://schemas.microsoft.com/office/drawing/2014/main" id="{AE97A3F5-BB9A-ACBA-ACCF-BF04ADB05174}"/>
            </a:ext>
          </a:extLst>
        </xdr:cNvPr>
        <xdr:cNvSpPr txBox="1"/>
      </xdr:nvSpPr>
      <xdr:spPr>
        <a:xfrm>
          <a:off x="8108245" y="2259189"/>
          <a:ext cx="2801056"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ATTRITION BY JOB ROLE</a:t>
          </a:r>
        </a:p>
      </xdr:txBody>
    </xdr:sp>
    <xdr:clientData/>
  </xdr:twoCellAnchor>
  <xdr:oneCellAnchor>
    <xdr:from>
      <xdr:col>1</xdr:col>
      <xdr:colOff>529167</xdr:colOff>
      <xdr:row>2</xdr:row>
      <xdr:rowOff>112888</xdr:rowOff>
    </xdr:from>
    <xdr:ext cx="542925" cy="523875"/>
    <xdr:pic>
      <xdr:nvPicPr>
        <xdr:cNvPr id="40" name="image1.png">
          <a:extLst>
            <a:ext uri="{FF2B5EF4-FFF2-40B4-BE49-F238E27FC236}">
              <a16:creationId xmlns:a16="http://schemas.microsoft.com/office/drawing/2014/main" id="{62DBB8A7-A578-4BB7-9D07-6CB40354C928}"/>
            </a:ext>
          </a:extLst>
        </xdr:cNvPr>
        <xdr:cNvPicPr preferRelativeResize="0"/>
      </xdr:nvPicPr>
      <xdr:blipFill>
        <a:blip xmlns:r="http://schemas.openxmlformats.org/officeDocument/2006/relationships" r:embed="rId1" cstate="print">
          <a:duotone>
            <a:prstClr val="black"/>
            <a:schemeClr val="accent5">
              <a:tint val="45000"/>
              <a:satMod val="400000"/>
            </a:schemeClr>
          </a:duotone>
        </a:blip>
        <a:stretch>
          <a:fillRect/>
        </a:stretch>
      </xdr:blipFill>
      <xdr:spPr>
        <a:xfrm>
          <a:off x="1185334" y="493888"/>
          <a:ext cx="542925" cy="523875"/>
        </a:xfrm>
        <a:prstGeom prst="roundRect">
          <a:avLst>
            <a:gd name="adj" fmla="val 12626"/>
          </a:avLst>
        </a:prstGeom>
        <a:noFill/>
        <a:ln>
          <a:noFill/>
        </a:ln>
      </xdr:spPr>
    </xdr:pic>
    <xdr:clientData fLocksWithSheet="0"/>
  </xdr:oneCellAnchor>
  <xdr:twoCellAnchor>
    <xdr:from>
      <xdr:col>6</xdr:col>
      <xdr:colOff>204612</xdr:colOff>
      <xdr:row>13</xdr:row>
      <xdr:rowOff>63500</xdr:rowOff>
    </xdr:from>
    <xdr:to>
      <xdr:col>11</xdr:col>
      <xdr:colOff>529167</xdr:colOff>
      <xdr:row>24</xdr:row>
      <xdr:rowOff>183444</xdr:rowOff>
    </xdr:to>
    <xdr:graphicFrame macro="">
      <xdr:nvGraphicFramePr>
        <xdr:cNvPr id="41" name="Chart 40">
          <a:extLst>
            <a:ext uri="{FF2B5EF4-FFF2-40B4-BE49-F238E27FC236}">
              <a16:creationId xmlns:a16="http://schemas.microsoft.com/office/drawing/2014/main" id="{9A261AEA-A1A0-45EF-AD02-E0DEEBBE0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615668</xdr:colOff>
      <xdr:row>13</xdr:row>
      <xdr:rowOff>70476</xdr:rowOff>
    </xdr:from>
    <xdr:to>
      <xdr:col>17</xdr:col>
      <xdr:colOff>45720</xdr:colOff>
      <xdr:row>25</xdr:row>
      <xdr:rowOff>30480</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B2212599-DB89-493B-B16D-98BC41A8F7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824188" y="2546976"/>
              <a:ext cx="3361972" cy="22460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320040</xdr:colOff>
      <xdr:row>27</xdr:row>
      <xdr:rowOff>53340</xdr:rowOff>
    </xdr:from>
    <xdr:to>
      <xdr:col>6</xdr:col>
      <xdr:colOff>121920</xdr:colOff>
      <xdr:row>38</xdr:row>
      <xdr:rowOff>129540</xdr:rowOff>
    </xdr:to>
    <xdr:graphicFrame macro="">
      <xdr:nvGraphicFramePr>
        <xdr:cNvPr id="44" name="Chart 43">
          <a:extLst>
            <a:ext uri="{FF2B5EF4-FFF2-40B4-BE49-F238E27FC236}">
              <a16:creationId xmlns:a16="http://schemas.microsoft.com/office/drawing/2014/main" id="{B7A7F422-636C-4F3E-B344-A301AD5E8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530295</xdr:colOff>
      <xdr:row>25</xdr:row>
      <xdr:rowOff>117122</xdr:rowOff>
    </xdr:from>
    <xdr:to>
      <xdr:col>6</xdr:col>
      <xdr:colOff>50518</xdr:colOff>
      <xdr:row>27</xdr:row>
      <xdr:rowOff>46567</xdr:rowOff>
    </xdr:to>
    <xdr:sp macro="" textlink="">
      <xdr:nvSpPr>
        <xdr:cNvPr id="46" name="TextBox 45">
          <a:extLst>
            <a:ext uri="{FF2B5EF4-FFF2-40B4-BE49-F238E27FC236}">
              <a16:creationId xmlns:a16="http://schemas.microsoft.com/office/drawing/2014/main" id="{9E8B5D23-80E6-B153-1C92-D44D99BC3DA1}"/>
            </a:ext>
          </a:extLst>
        </xdr:cNvPr>
        <xdr:cNvSpPr txBox="1"/>
      </xdr:nvSpPr>
      <xdr:spPr>
        <a:xfrm>
          <a:off x="1185615" y="4879622"/>
          <a:ext cx="2796823"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DEPARTMENT WISE ATTRITION</a:t>
          </a:r>
        </a:p>
      </xdr:txBody>
    </xdr:sp>
    <xdr:clientData/>
  </xdr:twoCellAnchor>
  <xdr:twoCellAnchor>
    <xdr:from>
      <xdr:col>6</xdr:col>
      <xdr:colOff>190501</xdr:colOff>
      <xdr:row>27</xdr:row>
      <xdr:rowOff>60614</xdr:rowOff>
    </xdr:from>
    <xdr:to>
      <xdr:col>10</xdr:col>
      <xdr:colOff>225136</xdr:colOff>
      <xdr:row>38</xdr:row>
      <xdr:rowOff>121227</xdr:rowOff>
    </xdr:to>
    <xdr:graphicFrame macro="">
      <xdr:nvGraphicFramePr>
        <xdr:cNvPr id="12" name="Chart 11">
          <a:extLst>
            <a:ext uri="{FF2B5EF4-FFF2-40B4-BE49-F238E27FC236}">
              <a16:creationId xmlns:a16="http://schemas.microsoft.com/office/drawing/2014/main" id="{8F4CF804-48AA-4D45-8395-5F483B128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111196</xdr:colOff>
      <xdr:row>25</xdr:row>
      <xdr:rowOff>122317</xdr:rowOff>
    </xdr:from>
    <xdr:to>
      <xdr:col>10</xdr:col>
      <xdr:colOff>289509</xdr:colOff>
      <xdr:row>27</xdr:row>
      <xdr:rowOff>51762</xdr:rowOff>
    </xdr:to>
    <xdr:sp macro="" textlink="">
      <xdr:nvSpPr>
        <xdr:cNvPr id="13" name="TextBox 12">
          <a:extLst>
            <a:ext uri="{FF2B5EF4-FFF2-40B4-BE49-F238E27FC236}">
              <a16:creationId xmlns:a16="http://schemas.microsoft.com/office/drawing/2014/main" id="{D8171D0B-B60E-3FE5-482F-F7DC25EC4BEA}"/>
            </a:ext>
          </a:extLst>
        </xdr:cNvPr>
        <xdr:cNvSpPr txBox="1"/>
      </xdr:nvSpPr>
      <xdr:spPr>
        <a:xfrm>
          <a:off x="4059741" y="4884817"/>
          <a:ext cx="2810677"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ATTRITION BY AGE</a:t>
          </a:r>
          <a:r>
            <a:rPr lang="en-IN" sz="1400" b="0" cap="none" spc="0" baseline="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 GROUP</a:t>
          </a:r>
          <a:endParaRPr lang="en-IN" sz="14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10</xdr:col>
      <xdr:colOff>303068</xdr:colOff>
      <xdr:row>27</xdr:row>
      <xdr:rowOff>77932</xdr:rowOff>
    </xdr:from>
    <xdr:to>
      <xdr:col>13</xdr:col>
      <xdr:colOff>476250</xdr:colOff>
      <xdr:row>38</xdr:row>
      <xdr:rowOff>77932</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AA480C40-6792-4D77-BA3C-5C98C3872A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883977" y="5221432"/>
              <a:ext cx="2147455" cy="2095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359</xdr:colOff>
      <xdr:row>25</xdr:row>
      <xdr:rowOff>141713</xdr:rowOff>
    </xdr:from>
    <xdr:to>
      <xdr:col>14</xdr:col>
      <xdr:colOff>175901</xdr:colOff>
      <xdr:row>27</xdr:row>
      <xdr:rowOff>71158</xdr:rowOff>
    </xdr:to>
    <xdr:sp macro="" textlink="">
      <xdr:nvSpPr>
        <xdr:cNvPr id="15" name="TextBox 14">
          <a:extLst>
            <a:ext uri="{FF2B5EF4-FFF2-40B4-BE49-F238E27FC236}">
              <a16:creationId xmlns:a16="http://schemas.microsoft.com/office/drawing/2014/main" id="{48A32EE2-3C2F-CB53-639C-5C4E9823D9A4}"/>
            </a:ext>
          </a:extLst>
        </xdr:cNvPr>
        <xdr:cNvSpPr txBox="1"/>
      </xdr:nvSpPr>
      <xdr:spPr>
        <a:xfrm>
          <a:off x="6553559" y="4904213"/>
          <a:ext cx="2796822"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ATTRITION BY MARITAL</a:t>
          </a:r>
          <a:r>
            <a:rPr lang="en-IN" sz="1000" b="0" cap="none" spc="0" baseline="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rPr>
            <a:t> STATUS</a:t>
          </a:r>
          <a:endParaRPr lang="en-IN" sz="1000" b="0" cap="none" spc="0">
            <a:ln w="0"/>
            <a:solidFill>
              <a:schemeClr val="tx1">
                <a:lumMod val="85000"/>
                <a:lumOff val="15000"/>
              </a:schemeClr>
            </a:solidFill>
            <a:effectLst>
              <a:outerShdw blurRad="38100" dist="25400" dir="5400000" algn="ctr" rotWithShape="0">
                <a:srgbClr val="6E747A">
                  <a:alpha val="43000"/>
                </a:srgbClr>
              </a:outerShdw>
            </a:effectLst>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1</xdr:col>
      <xdr:colOff>259079</xdr:colOff>
      <xdr:row>17</xdr:row>
      <xdr:rowOff>13397</xdr:rowOff>
    </xdr:from>
    <xdr:to>
      <xdr:col>4</xdr:col>
      <xdr:colOff>244038</xdr:colOff>
      <xdr:row>25</xdr:row>
      <xdr:rowOff>22166</xdr:rowOff>
    </xdr:to>
    <xdr:graphicFrame macro="">
      <xdr:nvGraphicFramePr>
        <xdr:cNvPr id="16" name="Chart 15">
          <a:extLst>
            <a:ext uri="{FF2B5EF4-FFF2-40B4-BE49-F238E27FC236}">
              <a16:creationId xmlns:a16="http://schemas.microsoft.com/office/drawing/2014/main" id="{8C38060D-9BCB-4BE9-9C95-49DEA952D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342900</xdr:colOff>
      <xdr:row>17</xdr:row>
      <xdr:rowOff>12704</xdr:rowOff>
    </xdr:from>
    <xdr:to>
      <xdr:col>6</xdr:col>
      <xdr:colOff>327660</xdr:colOff>
      <xdr:row>25</xdr:row>
      <xdr:rowOff>22859</xdr:rowOff>
    </xdr:to>
    <xdr:graphicFrame macro="">
      <xdr:nvGraphicFramePr>
        <xdr:cNvPr id="19" name="Chart 18">
          <a:extLst>
            <a:ext uri="{FF2B5EF4-FFF2-40B4-BE49-F238E27FC236}">
              <a16:creationId xmlns:a16="http://schemas.microsoft.com/office/drawing/2014/main" id="{0F125395-82B4-4521-9C48-1D9A6C689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xdr:col>
      <xdr:colOff>316328</xdr:colOff>
      <xdr:row>19</xdr:row>
      <xdr:rowOff>37114</xdr:rowOff>
    </xdr:from>
    <xdr:to>
      <xdr:col>3</xdr:col>
      <xdr:colOff>186788</xdr:colOff>
      <xdr:row>21</xdr:row>
      <xdr:rowOff>181894</xdr:rowOff>
    </xdr:to>
    <xdr:pic>
      <xdr:nvPicPr>
        <xdr:cNvPr id="23" name="Graphic 22" descr="Male profile with solid fill">
          <a:extLst>
            <a:ext uri="{FF2B5EF4-FFF2-40B4-BE49-F238E27FC236}">
              <a16:creationId xmlns:a16="http://schemas.microsoft.com/office/drawing/2014/main" id="{905E2571-3BCE-26B9-B985-33BE9B0878A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626968" y="3656614"/>
          <a:ext cx="525780" cy="525780"/>
        </a:xfrm>
        <a:prstGeom prst="rect">
          <a:avLst/>
        </a:prstGeom>
      </xdr:spPr>
    </xdr:pic>
    <xdr:clientData/>
  </xdr:twoCellAnchor>
  <xdr:twoCellAnchor editAs="oneCell">
    <xdr:from>
      <xdr:col>4</xdr:col>
      <xdr:colOff>400140</xdr:colOff>
      <xdr:row>19</xdr:row>
      <xdr:rowOff>37204</xdr:rowOff>
    </xdr:from>
    <xdr:to>
      <xdr:col>5</xdr:col>
      <xdr:colOff>270420</xdr:colOff>
      <xdr:row>21</xdr:row>
      <xdr:rowOff>181804</xdr:rowOff>
    </xdr:to>
    <xdr:pic>
      <xdr:nvPicPr>
        <xdr:cNvPr id="30" name="Graphic 29" descr="Female Profile with solid fill">
          <a:extLst>
            <a:ext uri="{FF2B5EF4-FFF2-40B4-BE49-F238E27FC236}">
              <a16:creationId xmlns:a16="http://schemas.microsoft.com/office/drawing/2014/main" id="{67AA51EC-08FD-C549-1AB7-7AE96EA97C6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021420" y="3656704"/>
          <a:ext cx="525600" cy="525600"/>
        </a:xfrm>
        <a:prstGeom prst="rect">
          <a:avLst/>
        </a:prstGeom>
      </xdr:spPr>
    </xdr:pic>
    <xdr:clientData/>
  </xdr:twoCellAnchor>
  <xdr:twoCellAnchor>
    <xdr:from>
      <xdr:col>2</xdr:col>
      <xdr:colOff>251558</xdr:colOff>
      <xdr:row>21</xdr:row>
      <xdr:rowOff>76200</xdr:rowOff>
    </xdr:from>
    <xdr:to>
      <xdr:col>3</xdr:col>
      <xdr:colOff>251558</xdr:colOff>
      <xdr:row>22</xdr:row>
      <xdr:rowOff>144780</xdr:rowOff>
    </xdr:to>
    <xdr:sp macro="" textlink="Sheet5!$F4">
      <xdr:nvSpPr>
        <xdr:cNvPr id="31" name="TextBox 30">
          <a:extLst>
            <a:ext uri="{FF2B5EF4-FFF2-40B4-BE49-F238E27FC236}">
              <a16:creationId xmlns:a16="http://schemas.microsoft.com/office/drawing/2014/main" id="{A012ACF0-A8E4-3A1B-88E0-EA3DC75FE3B5}"/>
            </a:ext>
          </a:extLst>
        </xdr:cNvPr>
        <xdr:cNvSpPr txBox="1"/>
      </xdr:nvSpPr>
      <xdr:spPr>
        <a:xfrm>
          <a:off x="1562198" y="4076700"/>
          <a:ext cx="6553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F55AA3-0002-498B-9E02-3EFAC72DE6F7}" type="TxLink">
            <a:rPr lang="en-US" sz="1200" b="0" i="0" u="none" strike="noStrike">
              <a:solidFill>
                <a:schemeClr val="tx1"/>
              </a:solidFill>
              <a:latin typeface="Cascadia Code" panose="020B0609020000020004" pitchFamily="49" charset="0"/>
              <a:ea typeface="Cascadia Code" panose="020B0609020000020004" pitchFamily="49" charset="0"/>
              <a:cs typeface="Cascadia Code" panose="020B0609020000020004" pitchFamily="49" charset="0"/>
            </a:rPr>
            <a:pPr algn="ctr"/>
            <a:t>150</a:t>
          </a:fld>
          <a:endParaRPr lang="en-IN" sz="1100">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4</xdr:col>
      <xdr:colOff>312420</xdr:colOff>
      <xdr:row>21</xdr:row>
      <xdr:rowOff>110490</xdr:rowOff>
    </xdr:from>
    <xdr:to>
      <xdr:col>5</xdr:col>
      <xdr:colOff>358140</xdr:colOff>
      <xdr:row>22</xdr:row>
      <xdr:rowOff>110490</xdr:rowOff>
    </xdr:to>
    <xdr:sp macro="" textlink="Sheet5!$F5">
      <xdr:nvSpPr>
        <xdr:cNvPr id="32" name="TextBox 31">
          <a:extLst>
            <a:ext uri="{FF2B5EF4-FFF2-40B4-BE49-F238E27FC236}">
              <a16:creationId xmlns:a16="http://schemas.microsoft.com/office/drawing/2014/main" id="{7D0E239A-8F2E-F2EF-3268-CD603EB75F6D}"/>
            </a:ext>
          </a:extLst>
        </xdr:cNvPr>
        <xdr:cNvSpPr txBox="1"/>
      </xdr:nvSpPr>
      <xdr:spPr>
        <a:xfrm>
          <a:off x="2933700" y="4110990"/>
          <a:ext cx="70104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CBD04E-149D-41EE-933C-D680E4294F78}" type="TxLink">
            <a:rPr lang="en-US" sz="1200" b="0" i="0" u="none" strike="noStrike">
              <a:solidFill>
                <a:schemeClr val="tx1"/>
              </a:solidFill>
              <a:latin typeface="Cascadia Code" panose="020B0609020000020004" pitchFamily="49" charset="0"/>
              <a:ea typeface="Cascadia Code" panose="020B0609020000020004" pitchFamily="49" charset="0"/>
              <a:cs typeface="Cascadia Code" panose="020B0609020000020004" pitchFamily="49" charset="0"/>
            </a:rPr>
            <a:pPr algn="ctr"/>
            <a:t>87</a:t>
          </a:fld>
          <a:endParaRPr lang="en-IN" sz="1100">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editAs="oneCell">
    <xdr:from>
      <xdr:col>1</xdr:col>
      <xdr:colOff>563880</xdr:colOff>
      <xdr:row>13</xdr:row>
      <xdr:rowOff>182880</xdr:rowOff>
    </xdr:from>
    <xdr:to>
      <xdr:col>5</xdr:col>
      <xdr:colOff>647700</xdr:colOff>
      <xdr:row>17</xdr:row>
      <xdr:rowOff>76200</xdr:rowOff>
    </xdr:to>
    <mc:AlternateContent xmlns:mc="http://schemas.openxmlformats.org/markup-compatibility/2006">
      <mc:Choice xmlns:a14="http://schemas.microsoft.com/office/drawing/2010/main" Requires="a14">
        <xdr:graphicFrame macro="">
          <xdr:nvGraphicFramePr>
            <xdr:cNvPr id="33" name="Gender 2">
              <a:extLst>
                <a:ext uri="{FF2B5EF4-FFF2-40B4-BE49-F238E27FC236}">
                  <a16:creationId xmlns:a16="http://schemas.microsoft.com/office/drawing/2014/main" id="{67238FF2-C0DA-437E-9DCB-D53E6CD6847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219200" y="2659380"/>
              <a:ext cx="270510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617220</xdr:colOff>
      <xdr:row>27</xdr:row>
      <xdr:rowOff>60961</xdr:rowOff>
    </xdr:from>
    <xdr:to>
      <xdr:col>15</xdr:col>
      <xdr:colOff>320040</xdr:colOff>
      <xdr:row>38</xdr:row>
      <xdr:rowOff>38100</xdr:rowOff>
    </xdr:to>
    <mc:AlternateContent xmlns:mc="http://schemas.openxmlformats.org/markup-compatibility/2006">
      <mc:Choice xmlns:a14="http://schemas.microsoft.com/office/drawing/2010/main" Requires="a14">
        <xdr:graphicFrame macro="">
          <xdr:nvGraphicFramePr>
            <xdr:cNvPr id="34" name="Job Role 1">
              <a:extLst>
                <a:ext uri="{FF2B5EF4-FFF2-40B4-BE49-F238E27FC236}">
                  <a16:creationId xmlns:a16="http://schemas.microsoft.com/office/drawing/2014/main" id="{0FA1BB56-9551-42BF-841C-08FF2153B7D2}"/>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dr:sp macro="" textlink="">
          <xdr:nvSpPr>
            <xdr:cNvPr id="0" name=""/>
            <xdr:cNvSpPr>
              <a:spLocks noTextEdit="1"/>
            </xdr:cNvSpPr>
          </xdr:nvSpPr>
          <xdr:spPr>
            <a:xfrm>
              <a:off x="9136380" y="5204461"/>
              <a:ext cx="1013460" cy="2072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327660</xdr:colOff>
      <xdr:row>27</xdr:row>
      <xdr:rowOff>53341</xdr:rowOff>
    </xdr:from>
    <xdr:to>
      <xdr:col>17</xdr:col>
      <xdr:colOff>7620</xdr:colOff>
      <xdr:row>33</xdr:row>
      <xdr:rowOff>114300</xdr:rowOff>
    </xdr:to>
    <mc:AlternateContent xmlns:mc="http://schemas.openxmlformats.org/markup-compatibility/2006">
      <mc:Choice xmlns:a14="http://schemas.microsoft.com/office/drawing/2010/main" Requires="a14">
        <xdr:graphicFrame macro="">
          <xdr:nvGraphicFramePr>
            <xdr:cNvPr id="35" name="Department 1">
              <a:extLst>
                <a:ext uri="{FF2B5EF4-FFF2-40B4-BE49-F238E27FC236}">
                  <a16:creationId xmlns:a16="http://schemas.microsoft.com/office/drawing/2014/main" id="{B03DF26C-E579-45E2-8AF2-730E9F642F6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157460" y="5196841"/>
              <a:ext cx="990600" cy="1203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shnu prasad Kar" refreshedDate="45846.607328472222" createdVersion="8" refreshedVersion="8" minRefreshableVersion="3" recordCount="1470" xr:uid="{128284DB-BB0A-4194-AA1B-79BF90E8A723}">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35175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11E553-2E77-4487-A297-25D8CCCE70E7}" name="Attri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69A052-B28C-406E-B904-0D91C0EB251A}" name="Education_wise_Attri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h="1" x="0"/>
        <item h="1"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2"/>
        <item x="1"/>
        <item x="4"/>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72F010-6B97-45D4-858C-16802227E16A}" name="Attrition_JobRole"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10">
        <item x="4"/>
        <item x="8"/>
        <item x="2"/>
        <item x="5"/>
        <item x="3"/>
        <item x="7"/>
        <item x="1"/>
        <item h="1" x="0"/>
        <item h="1"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8">
    <i>
      <x/>
    </i>
    <i>
      <x v="1"/>
    </i>
    <i>
      <x v="2"/>
    </i>
    <i>
      <x v="3"/>
    </i>
    <i>
      <x v="4"/>
    </i>
    <i>
      <x v="5"/>
    </i>
    <i>
      <x v="6"/>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6CED51-BDAB-4E35-BCBD-CBEA8375205E}" name="Dept_Attri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items count="10">
        <item x="4"/>
        <item x="8"/>
        <item x="2"/>
        <item x="5"/>
        <item x="3"/>
        <item x="7"/>
        <item x="1"/>
        <item h="1" x="0"/>
        <item h="1"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7A43C6-0E10-4DED-BAC4-8AA73C0B3552}" name="Gender_Attri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6" firstHeaderRow="1" firstDataRow="1" firstDataCol="1"/>
  <pivotFields count="44">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8" count="1" selected="0">
            <x v="0"/>
          </reference>
        </references>
      </pivotArea>
    </chartFormat>
    <chartFormat chart="14" format="6">
      <pivotArea type="data" outline="0" fieldPosition="0">
        <references count="2">
          <reference field="4294967294" count="1" selected="0">
            <x v="0"/>
          </reference>
          <reference field="8"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8" count="1" selected="0">
            <x v="0"/>
          </reference>
        </references>
      </pivotArea>
    </chartFormat>
    <chartFormat chart="15" format="6">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BFDFF7-C51A-4592-A4FD-1E3FC008705A}" name="Marital_Attri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10">
        <item x="4"/>
        <item x="8"/>
        <item x="2"/>
        <item x="5"/>
        <item x="3"/>
        <item x="7"/>
        <item x="1"/>
        <item h="1" x="0"/>
        <item h="1" x="6"/>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2"/>
    </i>
    <i>
      <x v="1"/>
    </i>
    <i>
      <x/>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BD161C-7395-4B06-803F-64398651C915}" name="Age_Attri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pivotField showAll="0">
      <items count="10">
        <item x="4"/>
        <item x="8"/>
        <item x="2"/>
        <item x="5"/>
        <item x="3"/>
        <item x="7"/>
        <item x="1"/>
        <item h="1" x="0"/>
        <item h="1"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287394B-B32D-4CBD-AE58-E098FEEE5969}" sourceName="Gender">
  <pivotTables>
    <pivotTable tabId="7" name="Attrition"/>
  </pivotTables>
  <data>
    <tabular pivotCacheId="1235175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5EAD7C9-F36F-4460-8AB8-E75C924E0182}" sourceName="Gender">
  <pivotTables>
    <pivotTable tabId="13" name="Gender_Attrition"/>
  </pivotTables>
  <data>
    <tabular pivotCacheId="123517517" sortOrder="descending">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960016B-EE65-4515-9A5C-5CFB56D2C274}" sourceName="Department">
  <pivotTables>
    <pivotTable tabId="15" name="Marital_Attrition"/>
    <pivotTable tabId="8" name="Education_wise_Attrition"/>
    <pivotTable tabId="9" name="Attrition_JobRole"/>
    <pivotTable tabId="10" name="Dept_Attrition"/>
    <pivotTable tabId="14" name="Age_Attrition"/>
  </pivotTables>
  <data>
    <tabular pivotCacheId="12351751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189128AD-CD92-491A-B891-D639787956FE}" sourceName="Job Role">
  <pivotTables>
    <pivotTable tabId="15" name="Marital_Attrition"/>
    <pivotTable tabId="8" name="Education_wise_Attrition"/>
    <pivotTable tabId="9" name="Attrition_JobRole"/>
    <pivotTable tabId="10" name="Dept_Attrition"/>
    <pivotTable tabId="14" name="Age_Attrition"/>
  </pivotTables>
  <data>
    <tabular pivotCacheId="123517517">
      <items count="9">
        <i x="4" s="1"/>
        <i x="8" s="1"/>
        <i x="2" s="1"/>
        <i x="5" s="1"/>
        <i x="3" s="1"/>
        <i x="7" s="1"/>
        <i x="1" s="1"/>
        <i x="0"/>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F77AAD1-C374-44E1-AE75-B56903C57824}"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1051E2E-E2F6-448D-90D1-572A88340E72}"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9E46E12-212A-4D0E-9641-425AF5A20093}" cache="Slicer_Department" caption="Department" rowHeight="260350"/>
  <slicer name="Job Role" xr10:uid="{B27099CA-6128-4E90-A294-A83487325254}" cache="Slicer_Job_Role" caption="Job Role"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5C772DA-616F-49F1-848F-A8CED95DCE00}" cache="Slicer_Gender1" caption="Gender" columnCount="2" style="SlicerStyleLight5" rowHeight="260350"/>
  <slicer name="Department 1" xr10:uid="{DEE276A4-B415-4944-9708-F8D07C4492E6}" cache="Slicer_Department" caption="Department" rowHeight="260350"/>
  <slicer name="Job Role 1" xr10:uid="{58DAEB93-5E9F-4CCD-8016-1FE9860F2071}" cache="Slicer_Job_Role" caption="Job Rol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5B1E9-30C8-4386-9844-CD0515F54EAD}">
  <dimension ref="A3:E8"/>
  <sheetViews>
    <sheetView workbookViewId="0">
      <selection activeCell="A4" sqref="A4"/>
    </sheetView>
  </sheetViews>
  <sheetFormatPr defaultRowHeight="15.6" x14ac:dyDescent="0.3"/>
  <cols>
    <col min="1" max="1" width="15.19921875" bestFit="1" customWidth="1"/>
    <col min="2" max="2" width="22.796875" bestFit="1" customWidth="1"/>
    <col min="3" max="3" width="13.5" bestFit="1" customWidth="1"/>
    <col min="4" max="4" width="22" customWidth="1"/>
    <col min="5" max="5" width="20.8984375" customWidth="1"/>
    <col min="7" max="7" width="23" customWidth="1"/>
  </cols>
  <sheetData>
    <row r="3" spans="1:5" x14ac:dyDescent="0.3">
      <c r="A3" s="2" t="s">
        <v>1556</v>
      </c>
      <c r="B3" s="11" t="s">
        <v>1557</v>
      </c>
      <c r="C3" s="8" t="s">
        <v>1558</v>
      </c>
    </row>
    <row r="4" spans="1:5" x14ac:dyDescent="0.3">
      <c r="A4" s="9">
        <v>1470</v>
      </c>
      <c r="B4" s="12">
        <v>237</v>
      </c>
      <c r="C4" s="10">
        <v>36.923809523809524</v>
      </c>
    </row>
    <row r="7" spans="1:5" x14ac:dyDescent="0.3">
      <c r="A7" t="s">
        <v>1559</v>
      </c>
      <c r="B7" t="s">
        <v>1560</v>
      </c>
      <c r="C7" t="s">
        <v>1561</v>
      </c>
      <c r="D7" t="s">
        <v>1562</v>
      </c>
      <c r="E7" t="s">
        <v>1563</v>
      </c>
    </row>
    <row r="8" spans="1:5" x14ac:dyDescent="0.3">
      <c r="A8">
        <f>GETPIVOTDATA("Count of emp no",$A$3)</f>
        <v>1470</v>
      </c>
      <c r="B8">
        <f>GETPIVOTDATA("Sum of CF_attrition count",$A$3)</f>
        <v>237</v>
      </c>
      <c r="C8">
        <f>A8-B8</f>
        <v>1233</v>
      </c>
      <c r="D8" s="13">
        <f>(B8/A8)</f>
        <v>0.16122448979591836</v>
      </c>
      <c r="E8" s="14">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A15CC-283D-4F89-BF94-D989CBD8FE53}">
  <dimension ref="A3:B9"/>
  <sheetViews>
    <sheetView workbookViewId="0">
      <selection activeCell="A5" sqref="A5"/>
    </sheetView>
  </sheetViews>
  <sheetFormatPr defaultRowHeight="15.6" x14ac:dyDescent="0.3"/>
  <cols>
    <col min="1" max="1" width="16" bestFit="1" customWidth="1"/>
    <col min="2" max="2" width="22.796875" bestFit="1" customWidth="1"/>
  </cols>
  <sheetData>
    <row r="3" spans="1:2" x14ac:dyDescent="0.3">
      <c r="A3" s="3" t="s">
        <v>1554</v>
      </c>
      <c r="B3" s="4" t="s">
        <v>1557</v>
      </c>
    </row>
    <row r="4" spans="1:2" x14ac:dyDescent="0.3">
      <c r="A4" s="5" t="s">
        <v>71</v>
      </c>
      <c r="B4" s="16">
        <v>35</v>
      </c>
    </row>
    <row r="5" spans="1:2" x14ac:dyDescent="0.3">
      <c r="A5" s="6" t="s">
        <v>65</v>
      </c>
      <c r="B5" s="17">
        <v>21</v>
      </c>
    </row>
    <row r="6" spans="1:2" x14ac:dyDescent="0.3">
      <c r="A6" s="6" t="s">
        <v>134</v>
      </c>
      <c r="B6" s="17">
        <v>4</v>
      </c>
    </row>
    <row r="7" spans="1:2" x14ac:dyDescent="0.3">
      <c r="A7" s="6" t="s">
        <v>77</v>
      </c>
      <c r="B7" s="17">
        <v>61</v>
      </c>
    </row>
    <row r="8" spans="1:2" x14ac:dyDescent="0.3">
      <c r="A8" s="6" t="s">
        <v>55</v>
      </c>
      <c r="B8" s="17">
        <v>26</v>
      </c>
    </row>
    <row r="9" spans="1:2" x14ac:dyDescent="0.3">
      <c r="A9" s="7" t="s">
        <v>1555</v>
      </c>
      <c r="B9" s="15">
        <v>147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069B-A878-4A37-8DB6-8D9E4CEEC254}">
  <dimension ref="A3:B27"/>
  <sheetViews>
    <sheetView workbookViewId="0">
      <selection activeCell="A8" sqref="A8"/>
    </sheetView>
  </sheetViews>
  <sheetFormatPr defaultRowHeight="15.6" x14ac:dyDescent="0.3"/>
  <cols>
    <col min="1" max="1" width="23.296875" bestFit="1" customWidth="1"/>
    <col min="2" max="2" width="22.796875" bestFit="1" customWidth="1"/>
  </cols>
  <sheetData>
    <row r="3" spans="1:2" x14ac:dyDescent="0.3">
      <c r="A3" s="3" t="s">
        <v>1554</v>
      </c>
      <c r="B3" s="4" t="s">
        <v>1557</v>
      </c>
    </row>
    <row r="4" spans="1:2" x14ac:dyDescent="0.3">
      <c r="A4" s="5" t="s">
        <v>83</v>
      </c>
      <c r="B4" s="16">
        <v>9</v>
      </c>
    </row>
    <row r="5" spans="1:2" x14ac:dyDescent="0.3">
      <c r="A5" s="6" t="s">
        <v>163</v>
      </c>
      <c r="B5" s="17">
        <v>12</v>
      </c>
    </row>
    <row r="6" spans="1:2" x14ac:dyDescent="0.3">
      <c r="A6" s="6" t="s">
        <v>68</v>
      </c>
      <c r="B6" s="17">
        <v>62</v>
      </c>
    </row>
    <row r="7" spans="1:2" x14ac:dyDescent="0.3">
      <c r="A7" s="6" t="s">
        <v>95</v>
      </c>
      <c r="B7" s="17">
        <v>5</v>
      </c>
    </row>
    <row r="8" spans="1:2" x14ac:dyDescent="0.3">
      <c r="A8" s="6" t="s">
        <v>81</v>
      </c>
      <c r="B8" s="17">
        <v>10</v>
      </c>
    </row>
    <row r="9" spans="1:2" x14ac:dyDescent="0.3">
      <c r="A9" s="6" t="s">
        <v>101</v>
      </c>
      <c r="B9" s="17">
        <v>2</v>
      </c>
    </row>
    <row r="10" spans="1:2" x14ac:dyDescent="0.3">
      <c r="A10" s="6" t="s">
        <v>63</v>
      </c>
      <c r="B10" s="17">
        <v>47</v>
      </c>
    </row>
    <row r="11" spans="1:2" x14ac:dyDescent="0.3">
      <c r="A11" s="7" t="s">
        <v>1555</v>
      </c>
      <c r="B11" s="15">
        <v>147</v>
      </c>
    </row>
    <row r="19" spans="1:2" x14ac:dyDescent="0.3">
      <c r="A19" s="5" t="s">
        <v>83</v>
      </c>
      <c r="B19">
        <f>GETPIVOTDATA("CF_attrition count",$A$3,"Job Role","Healthcare Representative")</f>
        <v>9</v>
      </c>
    </row>
    <row r="20" spans="1:2" x14ac:dyDescent="0.3">
      <c r="A20" s="6" t="s">
        <v>163</v>
      </c>
      <c r="B20">
        <f>GETPIVOTDATA("CF_attrition count",$A$3,"Job Role","Human Resources")</f>
        <v>12</v>
      </c>
    </row>
    <row r="21" spans="1:2" x14ac:dyDescent="0.3">
      <c r="A21" s="6" t="s">
        <v>68</v>
      </c>
      <c r="B21">
        <f>GETPIVOTDATA("CF_attrition count",$A$3,"Job Role","Laboratory Technician")</f>
        <v>62</v>
      </c>
    </row>
    <row r="22" spans="1:2" x14ac:dyDescent="0.3">
      <c r="A22" s="6" t="s">
        <v>95</v>
      </c>
      <c r="B22">
        <f>GETPIVOTDATA("CF_attrition count",$A$3,"Job Role","Manager")</f>
        <v>5</v>
      </c>
    </row>
    <row r="23" spans="1:2" x14ac:dyDescent="0.3">
      <c r="A23" s="6" t="s">
        <v>81</v>
      </c>
      <c r="B23">
        <f>GETPIVOTDATA("CF_attrition count",$A$3,"Job Role","Manufacturing Director")</f>
        <v>10</v>
      </c>
    </row>
    <row r="24" spans="1:2" x14ac:dyDescent="0.3">
      <c r="A24" s="6" t="s">
        <v>101</v>
      </c>
      <c r="B24">
        <f>GETPIVOTDATA("CF_attrition count",$A$3,"Job Role","Research Director")</f>
        <v>2</v>
      </c>
    </row>
    <row r="25" spans="1:2" x14ac:dyDescent="0.3">
      <c r="A25" s="6" t="s">
        <v>63</v>
      </c>
      <c r="B25">
        <f>GETPIVOTDATA("CF_attrition count",$A$3,"Job Role","Research Scientist")</f>
        <v>47</v>
      </c>
    </row>
    <row r="26" spans="1:2" x14ac:dyDescent="0.3">
      <c r="A26" s="6" t="s">
        <v>52</v>
      </c>
      <c r="B26" t="e">
        <f>GETPIVOTDATA("CF_attrition count",$A$3,"Job Role","Sales Executive")</f>
        <v>#REF!</v>
      </c>
    </row>
    <row r="27" spans="1:2" x14ac:dyDescent="0.3">
      <c r="A27" s="6" t="s">
        <v>99</v>
      </c>
      <c r="B27" t="e">
        <f>GETPIVOTDATA("CF_attrition count",$A$3,"Job Role","Sales Representative")</f>
        <v>#REF!</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0C1E-6E76-44E2-AEFA-FA0E21618B9C}">
  <dimension ref="A3:B7"/>
  <sheetViews>
    <sheetView workbookViewId="0">
      <selection activeCell="A3" sqref="A3"/>
    </sheetView>
  </sheetViews>
  <sheetFormatPr defaultRowHeight="15.6" x14ac:dyDescent="0.3"/>
  <cols>
    <col min="1" max="1" width="12.19921875" bestFit="1" customWidth="1"/>
    <col min="2" max="2" width="22.796875" bestFit="1" customWidth="1"/>
  </cols>
  <sheetData>
    <row r="3" spans="1:2" x14ac:dyDescent="0.3">
      <c r="A3" s="3" t="s">
        <v>1554</v>
      </c>
      <c r="B3" s="4" t="s">
        <v>1557</v>
      </c>
    </row>
    <row r="4" spans="1:2" x14ac:dyDescent="0.3">
      <c r="A4" s="5" t="s">
        <v>161</v>
      </c>
      <c r="B4" s="16">
        <v>12</v>
      </c>
    </row>
    <row r="5" spans="1:2" x14ac:dyDescent="0.3">
      <c r="A5" s="6" t="s">
        <v>60</v>
      </c>
      <c r="B5" s="17">
        <v>133</v>
      </c>
    </row>
    <row r="6" spans="1:2" x14ac:dyDescent="0.3">
      <c r="A6" s="6" t="s">
        <v>48</v>
      </c>
      <c r="B6" s="17">
        <v>2</v>
      </c>
    </row>
    <row r="7" spans="1:2" x14ac:dyDescent="0.3">
      <c r="A7" s="7" t="s">
        <v>1555</v>
      </c>
      <c r="B7" s="15">
        <v>147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A539-7F3B-43BD-8CDC-58762AFA8CBC}">
  <dimension ref="A3:F6"/>
  <sheetViews>
    <sheetView workbookViewId="0">
      <selection activeCell="O7" sqref="O7"/>
    </sheetView>
  </sheetViews>
  <sheetFormatPr defaultRowHeight="15.6" x14ac:dyDescent="0.3"/>
  <cols>
    <col min="1" max="1" width="12.19921875" bestFit="1" customWidth="1"/>
    <col min="2" max="2" width="22.796875" bestFit="1" customWidth="1"/>
  </cols>
  <sheetData>
    <row r="3" spans="1:6" x14ac:dyDescent="0.3">
      <c r="A3" s="3" t="s">
        <v>1554</v>
      </c>
      <c r="B3" s="4" t="s">
        <v>1557</v>
      </c>
    </row>
    <row r="4" spans="1:6" x14ac:dyDescent="0.3">
      <c r="A4" s="5" t="s">
        <v>51</v>
      </c>
      <c r="B4" s="16">
        <v>87</v>
      </c>
      <c r="D4" t="s">
        <v>1564</v>
      </c>
      <c r="E4">
        <f>GETPIVOTDATA("CF_attrition count",$A$3,"Gender","Male")</f>
        <v>150</v>
      </c>
      <c r="F4">
        <f>IFERROR(GETPIVOTDATA("CF_attrition count",$A$3,"Gender","Male"),0)</f>
        <v>150</v>
      </c>
    </row>
    <row r="5" spans="1:6" x14ac:dyDescent="0.3">
      <c r="A5" s="6" t="s">
        <v>62</v>
      </c>
      <c r="B5" s="17">
        <v>150</v>
      </c>
      <c r="D5" t="s">
        <v>1565</v>
      </c>
      <c r="E5">
        <f>GETPIVOTDATA("CF_attrition count",$A$3,"Gender","Female")</f>
        <v>87</v>
      </c>
      <c r="F5">
        <f>IFERROR(GETPIVOTDATA("CF_attrition count",$A$3,"Gender","Female"),0)</f>
        <v>87</v>
      </c>
    </row>
    <row r="6" spans="1:6" x14ac:dyDescent="0.3">
      <c r="A6" s="7" t="s">
        <v>1555</v>
      </c>
      <c r="B6" s="1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2DD0-FCD6-4162-A2B0-1D59D4BBE146}">
  <dimension ref="A3:B14"/>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3" t="s">
        <v>1554</v>
      </c>
      <c r="B3" s="4" t="s">
        <v>1557</v>
      </c>
    </row>
    <row r="4" spans="1:2" x14ac:dyDescent="0.3">
      <c r="A4" s="5" t="s">
        <v>53</v>
      </c>
      <c r="B4" s="16">
        <v>68</v>
      </c>
    </row>
    <row r="5" spans="1:2" x14ac:dyDescent="0.3">
      <c r="A5" s="6" t="s">
        <v>64</v>
      </c>
      <c r="B5" s="17">
        <v>56</v>
      </c>
    </row>
    <row r="6" spans="1:2" x14ac:dyDescent="0.3">
      <c r="A6" s="6" t="s">
        <v>79</v>
      </c>
      <c r="B6" s="17">
        <v>23</v>
      </c>
    </row>
    <row r="7" spans="1:2" x14ac:dyDescent="0.3">
      <c r="A7" s="7" t="s">
        <v>1555</v>
      </c>
      <c r="B7" s="15">
        <v>147</v>
      </c>
    </row>
    <row r="12" spans="1:2" x14ac:dyDescent="0.3">
      <c r="A12" s="5" t="s">
        <v>79</v>
      </c>
      <c r="B12">
        <f>GETPIVOTDATA("CF_attrition count",$A$3,"Marital Status","Divorced")</f>
        <v>23</v>
      </c>
    </row>
    <row r="13" spans="1:2" x14ac:dyDescent="0.3">
      <c r="A13" s="6" t="s">
        <v>64</v>
      </c>
      <c r="B13">
        <f>GETPIVOTDATA("CF_attrition count",$A$3,"Marital Status","Married")</f>
        <v>56</v>
      </c>
    </row>
    <row r="14" spans="1:2" x14ac:dyDescent="0.3">
      <c r="A14" s="6" t="s">
        <v>53</v>
      </c>
      <c r="B14">
        <f>GETPIVOTDATA("CF_attrition count",$A$3,"Marital Status","Single")</f>
        <v>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378A-1BE3-4B06-880B-A5E967CDC792}">
  <dimension ref="A3:B9"/>
  <sheetViews>
    <sheetView workbookViewId="0">
      <selection activeCell="K23" sqref="K23"/>
    </sheetView>
  </sheetViews>
  <sheetFormatPr defaultRowHeight="15.6" x14ac:dyDescent="0.3"/>
  <cols>
    <col min="1" max="1" width="12.19921875" bestFit="1" customWidth="1"/>
    <col min="2" max="2" width="22.796875" bestFit="1" customWidth="1"/>
  </cols>
  <sheetData>
    <row r="3" spans="1:2" x14ac:dyDescent="0.3">
      <c r="A3" s="3" t="s">
        <v>1554</v>
      </c>
      <c r="B3" s="4" t="s">
        <v>1557</v>
      </c>
    </row>
    <row r="4" spans="1:2" x14ac:dyDescent="0.3">
      <c r="A4" s="5" t="s">
        <v>69</v>
      </c>
      <c r="B4" s="16">
        <v>73</v>
      </c>
    </row>
    <row r="5" spans="1:2" x14ac:dyDescent="0.3">
      <c r="A5" s="6" t="s">
        <v>46</v>
      </c>
      <c r="B5" s="17">
        <v>31</v>
      </c>
    </row>
    <row r="6" spans="1:2" x14ac:dyDescent="0.3">
      <c r="A6" s="6" t="s">
        <v>58</v>
      </c>
      <c r="B6" s="17">
        <v>10</v>
      </c>
    </row>
    <row r="7" spans="1:2" x14ac:dyDescent="0.3">
      <c r="A7" s="6" t="s">
        <v>75</v>
      </c>
      <c r="B7" s="17">
        <v>9</v>
      </c>
    </row>
    <row r="8" spans="1:2" x14ac:dyDescent="0.3">
      <c r="A8" s="6" t="s">
        <v>92</v>
      </c>
      <c r="B8" s="17">
        <v>24</v>
      </c>
    </row>
    <row r="9" spans="1:2" x14ac:dyDescent="0.3">
      <c r="A9" s="7" t="s">
        <v>1555</v>
      </c>
      <c r="B9" s="15">
        <v>147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3" sqref="D13"/>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8"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topLeftCell="A15" zoomScaleNormal="100" workbookViewId="0">
      <selection activeCell="S19" sqref="S1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Bishnu prasad Kar</cp:lastModifiedBy>
  <dcterms:created xsi:type="dcterms:W3CDTF">2022-12-29T16:02:46Z</dcterms:created>
  <dcterms:modified xsi:type="dcterms:W3CDTF">2025-07-09T10:54:49Z</dcterms:modified>
</cp:coreProperties>
</file>