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1" i="1" l="1"/>
  <c r="B73" i="1" s="1"/>
  <c r="B58" i="1"/>
  <c r="E52" i="1"/>
  <c r="D51" i="1"/>
  <c r="E51" i="1" s="1"/>
  <c r="D52" i="1"/>
  <c r="D50" i="1"/>
  <c r="E50" i="1" s="1"/>
  <c r="C47" i="1"/>
  <c r="C44" i="1"/>
  <c r="C43" i="1"/>
  <c r="C40" i="1"/>
  <c r="C39" i="1"/>
  <c r="C38" i="1"/>
  <c r="C37" i="1"/>
  <c r="E31" i="1"/>
  <c r="D31" i="1"/>
  <c r="D32" i="1"/>
  <c r="E32" i="1" s="1"/>
  <c r="D33" i="1"/>
  <c r="E33" i="1" s="1"/>
  <c r="D34" i="1"/>
  <c r="E34" i="1" s="1"/>
  <c r="D30" i="1"/>
  <c r="E30" i="1" s="1"/>
  <c r="E35" i="1" s="1"/>
  <c r="E26" i="1"/>
  <c r="D24" i="1"/>
  <c r="E24" i="1" s="1"/>
  <c r="D25" i="1"/>
  <c r="E25" i="1" s="1"/>
  <c r="D26" i="1"/>
  <c r="D27" i="1"/>
  <c r="E27" i="1" s="1"/>
  <c r="D23" i="1"/>
  <c r="E23" i="1" s="1"/>
  <c r="E18" i="1"/>
  <c r="E20" i="1"/>
  <c r="D17" i="1"/>
  <c r="E17" i="1" s="1"/>
  <c r="D18" i="1"/>
  <c r="D19" i="1"/>
  <c r="E19" i="1" s="1"/>
  <c r="D20" i="1"/>
  <c r="D16" i="1"/>
  <c r="E16" i="1" s="1"/>
  <c r="E21" i="1" s="1"/>
  <c r="C12" i="1"/>
  <c r="D12" i="1"/>
  <c r="B12" i="1"/>
  <c r="B53" i="1" l="1"/>
  <c r="B54" i="1" s="1"/>
  <c r="B55" i="1" s="1"/>
  <c r="E28" i="1"/>
  <c r="B59" i="1" l="1"/>
  <c r="B62" i="1"/>
</calcChain>
</file>

<file path=xl/sharedStrings.xml><?xml version="1.0" encoding="utf-8"?>
<sst xmlns="http://schemas.openxmlformats.org/spreadsheetml/2006/main" count="67" uniqueCount="57">
  <si>
    <t>Problem Statement 1:</t>
  </si>
  <si>
    <t>Using the following data, perform a oneway analysis of variance using α=.05. Write up the results in APA format.</t>
  </si>
  <si>
    <t>Group1</t>
  </si>
  <si>
    <t>Group2</t>
  </si>
  <si>
    <t>Group3</t>
  </si>
  <si>
    <t>Solution</t>
  </si>
  <si>
    <t>Sample mean</t>
  </si>
  <si>
    <t>Intermediate steps in calculating the group variances:</t>
  </si>
  <si>
    <t>Group 1</t>
  </si>
  <si>
    <t>Value</t>
  </si>
  <si>
    <t>Mean</t>
  </si>
  <si>
    <t>deviations</t>
  </si>
  <si>
    <t>sq deviation</t>
  </si>
  <si>
    <t>Group 2</t>
  </si>
  <si>
    <t>Group 3</t>
  </si>
  <si>
    <t>Sum of squared deviations from the mean (SS) for the groups: 612.8, 515.2, 732.8</t>
  </si>
  <si>
    <t>Var1</t>
  </si>
  <si>
    <t>612.8/(5-1)</t>
  </si>
  <si>
    <t>Var2</t>
  </si>
  <si>
    <t>Var3</t>
  </si>
  <si>
    <t>515.2/(5-1)</t>
  </si>
  <si>
    <t>732.8/(5-1)</t>
  </si>
  <si>
    <r>
      <t>MS</t>
    </r>
    <r>
      <rPr>
        <vertAlign val="subscript"/>
        <sz val="11"/>
        <color theme="1"/>
        <rFont val="Calibri"/>
        <family val="2"/>
        <scheme val="minor"/>
      </rPr>
      <t>error</t>
    </r>
  </si>
  <si>
    <t>(153.2+128.8+183.2)/3</t>
  </si>
  <si>
    <r>
      <t>Calculating the remaining </t>
    </r>
    <r>
      <rPr>
        <i/>
        <sz val="11"/>
        <color rgb="FF333333"/>
        <rFont val="Arial"/>
        <family val="2"/>
      </rPr>
      <t>error</t>
    </r>
    <r>
      <rPr>
        <sz val="11"/>
        <color rgb="FF333333"/>
        <rFont val="Arial"/>
        <family val="2"/>
      </rPr>
      <t> (or </t>
    </r>
    <r>
      <rPr>
        <i/>
        <sz val="11"/>
        <color rgb="FF333333"/>
        <rFont val="Arial"/>
        <family val="2"/>
      </rPr>
      <t>within</t>
    </r>
    <r>
      <rPr>
        <sz val="11"/>
        <color rgb="FF333333"/>
        <rFont val="Arial"/>
        <family val="2"/>
      </rPr>
      <t>) terms for the ANOVA table:</t>
    </r>
  </si>
  <si>
    <r>
      <t>df</t>
    </r>
    <r>
      <rPr>
        <vertAlign val="subscript"/>
        <sz val="11"/>
        <color theme="1"/>
        <rFont val="Calibri"/>
        <family val="2"/>
        <scheme val="minor"/>
      </rPr>
      <t xml:space="preserve"> error</t>
    </r>
  </si>
  <si>
    <t>15-3</t>
  </si>
  <si>
    <r>
      <t xml:space="preserve">SS </t>
    </r>
    <r>
      <rPr>
        <vertAlign val="subscript"/>
        <sz val="11"/>
        <color theme="1"/>
        <rFont val="Calibri"/>
        <family val="2"/>
        <scheme val="minor"/>
      </rPr>
      <t>error</t>
    </r>
  </si>
  <si>
    <t>155.0667*(15-3)</t>
  </si>
  <si>
    <t>Intermediate steps in calculating the variance of the sample means:</t>
  </si>
  <si>
    <t>Grand mean</t>
  </si>
  <si>
    <t>(48.2+35.4+69.8)/3</t>
  </si>
  <si>
    <t>Group mean</t>
  </si>
  <si>
    <t>grand mean</t>
  </si>
  <si>
    <t>deviation</t>
  </si>
  <si>
    <r>
      <t xml:space="preserve">Sum of Squares (SS </t>
    </r>
    <r>
      <rPr>
        <vertAlign val="subscript"/>
        <sz val="11"/>
        <color theme="1"/>
        <rFont val="Calibri"/>
        <family val="2"/>
        <scheme val="minor"/>
      </rPr>
      <t>means</t>
    </r>
    <r>
      <rPr>
        <sz val="11"/>
        <color theme="1"/>
        <rFont val="Calibri"/>
        <family val="2"/>
        <scheme val="minor"/>
      </rPr>
      <t>)</t>
    </r>
  </si>
  <si>
    <r>
      <t xml:space="preserve">Var </t>
    </r>
    <r>
      <rPr>
        <vertAlign val="subscript"/>
        <sz val="11"/>
        <color theme="1"/>
        <rFont val="Calibri"/>
        <family val="2"/>
        <scheme val="minor"/>
      </rPr>
      <t>means</t>
    </r>
  </si>
  <si>
    <r>
      <t xml:space="preserve">MS </t>
    </r>
    <r>
      <rPr>
        <vertAlign val="subscript"/>
        <sz val="11"/>
        <color theme="1"/>
        <rFont val="Calibri"/>
        <family val="2"/>
        <scheme val="minor"/>
      </rPr>
      <t>between</t>
    </r>
  </si>
  <si>
    <r>
      <t>Calculating the remaining </t>
    </r>
    <r>
      <rPr>
        <i/>
        <sz val="11"/>
        <color rgb="FF333333"/>
        <rFont val="Arial"/>
        <family val="2"/>
      </rPr>
      <t>between</t>
    </r>
    <r>
      <rPr>
        <sz val="11"/>
        <color rgb="FF333333"/>
        <rFont val="Arial"/>
        <family val="2"/>
      </rPr>
      <t> (or </t>
    </r>
    <r>
      <rPr>
        <i/>
        <sz val="11"/>
        <color rgb="FF333333"/>
        <rFont val="Arial"/>
        <family val="2"/>
      </rPr>
      <t>group</t>
    </r>
    <r>
      <rPr>
        <sz val="11"/>
        <color rgb="FF333333"/>
        <rFont val="Arial"/>
        <family val="2"/>
      </rPr>
      <t>) terms of the ANOVA table:</t>
    </r>
  </si>
  <si>
    <r>
      <t xml:space="preserve">df </t>
    </r>
    <r>
      <rPr>
        <vertAlign val="subscript"/>
        <sz val="11"/>
        <color theme="1"/>
        <rFont val="Calibri"/>
        <family val="2"/>
        <scheme val="minor"/>
      </rPr>
      <t>groups</t>
    </r>
  </si>
  <si>
    <r>
      <t xml:space="preserve">SS </t>
    </r>
    <r>
      <rPr>
        <vertAlign val="subscript"/>
        <sz val="11"/>
        <color theme="1"/>
        <rFont val="Calibri"/>
        <family val="2"/>
        <scheme val="minor"/>
      </rPr>
      <t>groups</t>
    </r>
  </si>
  <si>
    <t>Test statistic and critical value</t>
  </si>
  <si>
    <t>F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</si>
  <si>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 critical (2,12)</t>
    </r>
  </si>
  <si>
    <t>Decision: Reject H0</t>
  </si>
  <si>
    <t>ANOVA table</t>
  </si>
  <si>
    <t>Source</t>
  </si>
  <si>
    <t>SS</t>
  </si>
  <si>
    <t>df</t>
  </si>
  <si>
    <t>MS</t>
  </si>
  <si>
    <t>group</t>
  </si>
  <si>
    <t>error</t>
  </si>
  <si>
    <t>total</t>
  </si>
  <si>
    <t>Effect size</t>
  </si>
  <si>
    <r>
      <t>η</t>
    </r>
    <r>
      <rPr>
        <vertAlign val="superscript"/>
        <sz val="9"/>
        <color rgb="FF333333"/>
        <rFont val="MathJax_Main"/>
      </rPr>
      <t>2</t>
    </r>
  </si>
  <si>
    <t>APA writeup</t>
  </si>
  <si>
    <r>
      <t>F</t>
    </r>
    <r>
      <rPr>
        <b/>
        <sz val="11"/>
        <color rgb="FF333333"/>
        <rFont val="Arial"/>
        <family val="2"/>
      </rPr>
      <t>(2, 12) =9.75, p&lt;0.05, η</t>
    </r>
    <r>
      <rPr>
        <b/>
        <vertAlign val="superscript"/>
        <sz val="11"/>
        <color rgb="FF333333"/>
        <rFont val="Arial"/>
        <family val="2"/>
      </rPr>
      <t>2</t>
    </r>
    <r>
      <rPr>
        <b/>
        <sz val="11"/>
        <color rgb="FF333333"/>
        <rFont val="Arial"/>
        <family val="2"/>
      </rPr>
      <t>=0.62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</si>
</sst>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-BoldMT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rgb="FF333333"/>
      <name val="Arial"/>
      <family val="2"/>
    </font>
    <font>
      <sz val="13"/>
      <color rgb="FF333333"/>
      <name val="MathJax_Math-italic"/>
    </font>
    <font>
      <vertAlign val="superscript"/>
      <sz val="9"/>
      <color rgb="FF333333"/>
      <name val="MathJax_Main"/>
    </font>
    <font>
      <b/>
      <i/>
      <sz val="11"/>
      <color rgb="FF333333"/>
      <name val="Arial"/>
      <family val="2"/>
    </font>
    <font>
      <b/>
      <vertAlign val="superscript"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43" fontId="0" fillId="2" borderId="1" xfId="1" applyFont="1" applyFill="1" applyBorder="1"/>
    <xf numFmtId="43" fontId="0" fillId="2" borderId="1" xfId="1" applyNumberFormat="1" applyFont="1" applyFill="1" applyBorder="1"/>
    <xf numFmtId="43" fontId="0" fillId="2" borderId="1" xfId="0" applyNumberFormat="1" applyFill="1" applyBorder="1"/>
    <xf numFmtId="0" fontId="8" fillId="2" borderId="1" xfId="0" applyFont="1" applyFill="1" applyBorder="1"/>
    <xf numFmtId="0" fontId="10" fillId="2" borderId="1" xfId="0" applyFont="1" applyFill="1" applyBorder="1"/>
    <xf numFmtId="0" fontId="0" fillId="0" borderId="1" xfId="0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26" workbookViewId="0">
      <selection activeCell="D82" sqref="D82"/>
    </sheetView>
  </sheetViews>
  <sheetFormatPr defaultRowHeight="15"/>
  <cols>
    <col min="1" max="1" width="28.85546875" customWidth="1"/>
    <col min="2" max="2" width="26.28515625" customWidth="1"/>
    <col min="3" max="3" width="27.5703125" customWidth="1"/>
    <col min="4" max="4" width="17" customWidth="1"/>
    <col min="5" max="5" width="20.5703125" customWidth="1"/>
  </cols>
  <sheetData>
    <row r="1" spans="1:6">
      <c r="A1" s="2"/>
      <c r="B1" s="2"/>
      <c r="C1" s="2"/>
      <c r="D1" s="2"/>
      <c r="E1" s="2"/>
      <c r="F1" s="12"/>
    </row>
    <row r="2" spans="1:6">
      <c r="A2" s="3" t="s">
        <v>0</v>
      </c>
      <c r="B2" s="2"/>
      <c r="C2" s="2"/>
      <c r="D2" s="2"/>
      <c r="E2" s="2"/>
      <c r="F2" s="12"/>
    </row>
    <row r="3" spans="1:6">
      <c r="A3" s="2" t="s">
        <v>1</v>
      </c>
      <c r="B3" s="2"/>
      <c r="C3" s="2"/>
      <c r="D3" s="2"/>
      <c r="E3" s="2"/>
      <c r="F3" s="12"/>
    </row>
    <row r="4" spans="1:6">
      <c r="A4" s="2"/>
      <c r="B4" s="2"/>
      <c r="C4" s="2"/>
      <c r="D4" s="2"/>
      <c r="E4" s="2"/>
      <c r="F4" s="12"/>
    </row>
    <row r="5" spans="1:6">
      <c r="A5" s="2"/>
      <c r="B5" s="2" t="s">
        <v>2</v>
      </c>
      <c r="C5" s="2" t="s">
        <v>3</v>
      </c>
      <c r="D5" s="2" t="s">
        <v>4</v>
      </c>
      <c r="E5" s="2"/>
      <c r="F5" s="12"/>
    </row>
    <row r="6" spans="1:6">
      <c r="A6" s="2"/>
      <c r="B6" s="2">
        <v>51</v>
      </c>
      <c r="C6" s="2">
        <v>23</v>
      </c>
      <c r="D6" s="2">
        <v>56</v>
      </c>
      <c r="E6" s="2"/>
      <c r="F6" s="12"/>
    </row>
    <row r="7" spans="1:6">
      <c r="A7" s="2"/>
      <c r="B7" s="2">
        <v>45</v>
      </c>
      <c r="C7" s="2">
        <v>43</v>
      </c>
      <c r="D7" s="2">
        <v>76</v>
      </c>
      <c r="E7" s="2"/>
      <c r="F7" s="12"/>
    </row>
    <row r="8" spans="1:6">
      <c r="A8" s="2"/>
      <c r="B8" s="2">
        <v>33</v>
      </c>
      <c r="C8" s="2">
        <v>23</v>
      </c>
      <c r="D8" s="2">
        <v>74</v>
      </c>
      <c r="E8" s="2"/>
      <c r="F8" s="12"/>
    </row>
    <row r="9" spans="1:6">
      <c r="A9" s="2"/>
      <c r="B9" s="2">
        <v>45</v>
      </c>
      <c r="C9" s="2">
        <v>43</v>
      </c>
      <c r="D9" s="2">
        <v>87</v>
      </c>
      <c r="E9" s="2"/>
      <c r="F9" s="12"/>
    </row>
    <row r="10" spans="1:6">
      <c r="A10" s="2"/>
      <c r="B10" s="2">
        <v>67</v>
      </c>
      <c r="C10" s="2">
        <v>45</v>
      </c>
      <c r="D10" s="2">
        <v>56</v>
      </c>
      <c r="E10" s="2"/>
      <c r="F10" s="12"/>
    </row>
    <row r="11" spans="1:6">
      <c r="A11" s="4" t="s">
        <v>5</v>
      </c>
      <c r="B11" s="2"/>
      <c r="C11" s="2"/>
      <c r="D11" s="2"/>
      <c r="E11" s="2"/>
      <c r="F11" s="12"/>
    </row>
    <row r="12" spans="1:6">
      <c r="A12" s="4" t="s">
        <v>6</v>
      </c>
      <c r="B12" s="2">
        <f>AVERAGE(B6:B10)</f>
        <v>48.2</v>
      </c>
      <c r="C12" s="2">
        <f t="shared" ref="C12:D12" si="0">AVERAGE(C6:C10)</f>
        <v>35.4</v>
      </c>
      <c r="D12" s="2">
        <f t="shared" si="0"/>
        <v>69.8</v>
      </c>
      <c r="E12" s="2"/>
      <c r="F12" s="12"/>
    </row>
    <row r="13" spans="1:6">
      <c r="A13" s="5" t="s">
        <v>7</v>
      </c>
      <c r="B13" s="2"/>
      <c r="C13" s="2"/>
      <c r="D13" s="2"/>
      <c r="E13" s="2"/>
      <c r="F13" s="12"/>
    </row>
    <row r="14" spans="1:6">
      <c r="A14" s="4" t="s">
        <v>8</v>
      </c>
      <c r="B14" s="2"/>
      <c r="C14" s="2"/>
      <c r="D14" s="2"/>
      <c r="E14" s="2"/>
      <c r="F14" s="12"/>
    </row>
    <row r="15" spans="1:6">
      <c r="A15" s="2"/>
      <c r="B15" s="2" t="s">
        <v>9</v>
      </c>
      <c r="C15" s="2" t="s">
        <v>10</v>
      </c>
      <c r="D15" s="2" t="s">
        <v>11</v>
      </c>
      <c r="E15" s="2" t="s">
        <v>12</v>
      </c>
      <c r="F15" s="12"/>
    </row>
    <row r="16" spans="1:6">
      <c r="A16" s="2"/>
      <c r="B16" s="2">
        <v>51</v>
      </c>
      <c r="C16" s="2">
        <v>48.2</v>
      </c>
      <c r="D16" s="2">
        <f>B16-C16</f>
        <v>2.7999999999999972</v>
      </c>
      <c r="E16" s="2">
        <f>D16^2</f>
        <v>7.8399999999999839</v>
      </c>
      <c r="F16" s="12"/>
    </row>
    <row r="17" spans="1:6">
      <c r="A17" s="2"/>
      <c r="B17" s="2">
        <v>45</v>
      </c>
      <c r="C17" s="2">
        <v>48.2</v>
      </c>
      <c r="D17" s="2">
        <f t="shared" ref="D17:D20" si="1">B17-C17</f>
        <v>-3.2000000000000028</v>
      </c>
      <c r="E17" s="2">
        <f t="shared" ref="E17:E20" si="2">D17^2</f>
        <v>10.240000000000018</v>
      </c>
      <c r="F17" s="12"/>
    </row>
    <row r="18" spans="1:6">
      <c r="A18" s="2"/>
      <c r="B18" s="2">
        <v>33</v>
      </c>
      <c r="C18" s="2">
        <v>48.2</v>
      </c>
      <c r="D18" s="2">
        <f t="shared" si="1"/>
        <v>-15.200000000000003</v>
      </c>
      <c r="E18" s="2">
        <f t="shared" si="2"/>
        <v>231.04000000000008</v>
      </c>
      <c r="F18" s="12"/>
    </row>
    <row r="19" spans="1:6">
      <c r="A19" s="2"/>
      <c r="B19" s="2">
        <v>45</v>
      </c>
      <c r="C19" s="2">
        <v>48.2</v>
      </c>
      <c r="D19" s="2">
        <f t="shared" si="1"/>
        <v>-3.2000000000000028</v>
      </c>
      <c r="E19" s="2">
        <f t="shared" si="2"/>
        <v>10.240000000000018</v>
      </c>
      <c r="F19" s="12"/>
    </row>
    <row r="20" spans="1:6">
      <c r="A20" s="2"/>
      <c r="B20" s="2">
        <v>67</v>
      </c>
      <c r="C20" s="2">
        <v>48.2</v>
      </c>
      <c r="D20" s="2">
        <f t="shared" si="1"/>
        <v>18.799999999999997</v>
      </c>
      <c r="E20" s="2">
        <f t="shared" si="2"/>
        <v>353.43999999999988</v>
      </c>
      <c r="F20" s="12"/>
    </row>
    <row r="21" spans="1:6">
      <c r="A21" s="2"/>
      <c r="B21" s="2"/>
      <c r="C21" s="2"/>
      <c r="D21" s="2"/>
      <c r="E21" s="4">
        <f>SUM(E16:E20)</f>
        <v>612.79999999999995</v>
      </c>
      <c r="F21" s="12"/>
    </row>
    <row r="22" spans="1:6">
      <c r="A22" s="4" t="s">
        <v>13</v>
      </c>
      <c r="B22" s="2" t="s">
        <v>9</v>
      </c>
      <c r="C22" s="2" t="s">
        <v>10</v>
      </c>
      <c r="D22" s="2" t="s">
        <v>11</v>
      </c>
      <c r="E22" s="2" t="s">
        <v>12</v>
      </c>
      <c r="F22" s="12"/>
    </row>
    <row r="23" spans="1:6">
      <c r="A23" s="2"/>
      <c r="B23" s="2">
        <v>23</v>
      </c>
      <c r="C23" s="2">
        <v>35.4</v>
      </c>
      <c r="D23" s="2">
        <f>B23-C23</f>
        <v>-12.399999999999999</v>
      </c>
      <c r="E23" s="2">
        <f t="shared" ref="E23:E27" si="3">D23^2</f>
        <v>153.75999999999996</v>
      </c>
      <c r="F23" s="12"/>
    </row>
    <row r="24" spans="1:6">
      <c r="A24" s="2"/>
      <c r="B24" s="2">
        <v>43</v>
      </c>
      <c r="C24" s="2">
        <v>35.4</v>
      </c>
      <c r="D24" s="2">
        <f t="shared" ref="D24:D27" si="4">B24-C24</f>
        <v>7.6000000000000014</v>
      </c>
      <c r="E24" s="2">
        <f t="shared" si="3"/>
        <v>57.760000000000019</v>
      </c>
      <c r="F24" s="12"/>
    </row>
    <row r="25" spans="1:6">
      <c r="A25" s="2"/>
      <c r="B25" s="2">
        <v>23</v>
      </c>
      <c r="C25" s="2">
        <v>35.4</v>
      </c>
      <c r="D25" s="2">
        <f t="shared" si="4"/>
        <v>-12.399999999999999</v>
      </c>
      <c r="E25" s="2">
        <f t="shared" si="3"/>
        <v>153.75999999999996</v>
      </c>
      <c r="F25" s="12"/>
    </row>
    <row r="26" spans="1:6">
      <c r="A26" s="2"/>
      <c r="B26" s="2">
        <v>43</v>
      </c>
      <c r="C26" s="2">
        <v>35.4</v>
      </c>
      <c r="D26" s="2">
        <f t="shared" si="4"/>
        <v>7.6000000000000014</v>
      </c>
      <c r="E26" s="2">
        <f t="shared" si="3"/>
        <v>57.760000000000019</v>
      </c>
      <c r="F26" s="12"/>
    </row>
    <row r="27" spans="1:6">
      <c r="A27" s="2"/>
      <c r="B27" s="2">
        <v>45</v>
      </c>
      <c r="C27" s="2">
        <v>35.4</v>
      </c>
      <c r="D27" s="2">
        <f t="shared" si="4"/>
        <v>9.6000000000000014</v>
      </c>
      <c r="E27" s="2">
        <f t="shared" si="3"/>
        <v>92.160000000000025</v>
      </c>
      <c r="F27" s="12"/>
    </row>
    <row r="28" spans="1:6">
      <c r="A28" s="2"/>
      <c r="B28" s="2"/>
      <c r="C28" s="2"/>
      <c r="D28" s="2"/>
      <c r="E28" s="4">
        <f>SUM(E23:E27)</f>
        <v>515.20000000000005</v>
      </c>
      <c r="F28" s="12"/>
    </row>
    <row r="29" spans="1:6">
      <c r="A29" s="4" t="s">
        <v>14</v>
      </c>
      <c r="B29" s="2" t="s">
        <v>9</v>
      </c>
      <c r="C29" s="2" t="s">
        <v>10</v>
      </c>
      <c r="D29" s="2" t="s">
        <v>11</v>
      </c>
      <c r="E29" s="2" t="s">
        <v>12</v>
      </c>
      <c r="F29" s="12"/>
    </row>
    <row r="30" spans="1:6">
      <c r="A30" s="2"/>
      <c r="B30" s="2">
        <v>56</v>
      </c>
      <c r="C30" s="2">
        <v>69.8</v>
      </c>
      <c r="D30" s="2">
        <f>B30-C30</f>
        <v>-13.799999999999997</v>
      </c>
      <c r="E30" s="2">
        <f t="shared" ref="E30:E34" si="5">D30^2</f>
        <v>190.43999999999991</v>
      </c>
      <c r="F30" s="12"/>
    </row>
    <row r="31" spans="1:6">
      <c r="A31" s="2"/>
      <c r="B31" s="2">
        <v>76</v>
      </c>
      <c r="C31" s="2">
        <v>69.8</v>
      </c>
      <c r="D31" s="2">
        <f t="shared" ref="D31:D34" si="6">B31-C31</f>
        <v>6.2000000000000028</v>
      </c>
      <c r="E31" s="2">
        <f t="shared" si="5"/>
        <v>38.440000000000033</v>
      </c>
      <c r="F31" s="12"/>
    </row>
    <row r="32" spans="1:6">
      <c r="A32" s="2"/>
      <c r="B32" s="2">
        <v>74</v>
      </c>
      <c r="C32" s="2">
        <v>69.8</v>
      </c>
      <c r="D32" s="2">
        <f t="shared" si="6"/>
        <v>4.2000000000000028</v>
      </c>
      <c r="E32" s="2">
        <f t="shared" si="5"/>
        <v>17.640000000000025</v>
      </c>
      <c r="F32" s="12"/>
    </row>
    <row r="33" spans="1:6">
      <c r="A33" s="2"/>
      <c r="B33" s="2">
        <v>87</v>
      </c>
      <c r="C33" s="2">
        <v>69.8</v>
      </c>
      <c r="D33" s="2">
        <f t="shared" si="6"/>
        <v>17.200000000000003</v>
      </c>
      <c r="E33" s="2">
        <f t="shared" si="5"/>
        <v>295.84000000000009</v>
      </c>
      <c r="F33" s="12"/>
    </row>
    <row r="34" spans="1:6">
      <c r="A34" s="2"/>
      <c r="B34" s="2">
        <v>56</v>
      </c>
      <c r="C34" s="2">
        <v>69.8</v>
      </c>
      <c r="D34" s="2">
        <f t="shared" si="6"/>
        <v>-13.799999999999997</v>
      </c>
      <c r="E34" s="2">
        <f t="shared" si="5"/>
        <v>190.43999999999991</v>
      </c>
      <c r="F34" s="12"/>
    </row>
    <row r="35" spans="1:6">
      <c r="A35" s="2"/>
      <c r="B35" s="2"/>
      <c r="C35" s="2"/>
      <c r="D35" s="2"/>
      <c r="E35" s="4">
        <f>SUM(E30:E34)</f>
        <v>732.8</v>
      </c>
      <c r="F35" s="12"/>
    </row>
    <row r="36" spans="1:6">
      <c r="A36" s="6" t="s">
        <v>15</v>
      </c>
      <c r="B36" s="2"/>
      <c r="C36" s="2"/>
      <c r="D36" s="2"/>
      <c r="E36" s="2"/>
      <c r="F36" s="12"/>
    </row>
    <row r="37" spans="1:6">
      <c r="A37" s="2" t="s">
        <v>16</v>
      </c>
      <c r="B37" s="2" t="s">
        <v>17</v>
      </c>
      <c r="C37" s="2">
        <f>612.8/(5-1)</f>
        <v>153.19999999999999</v>
      </c>
      <c r="D37" s="2"/>
      <c r="E37" s="2"/>
      <c r="F37" s="12"/>
    </row>
    <row r="38" spans="1:6">
      <c r="A38" s="2" t="s">
        <v>18</v>
      </c>
      <c r="B38" s="2" t="s">
        <v>20</v>
      </c>
      <c r="C38" s="2">
        <f>515.2/(5-1)</f>
        <v>128.80000000000001</v>
      </c>
      <c r="D38" s="2"/>
      <c r="E38" s="2"/>
      <c r="F38" s="12"/>
    </row>
    <row r="39" spans="1:6">
      <c r="A39" s="2" t="s">
        <v>19</v>
      </c>
      <c r="B39" s="2" t="s">
        <v>21</v>
      </c>
      <c r="C39" s="2">
        <f>732.8/(5-1)</f>
        <v>183.2</v>
      </c>
      <c r="D39" s="2"/>
      <c r="E39" s="2"/>
      <c r="F39" s="12"/>
    </row>
    <row r="40" spans="1:6" ht="18">
      <c r="A40" s="2" t="s">
        <v>22</v>
      </c>
      <c r="B40" s="2" t="s">
        <v>23</v>
      </c>
      <c r="C40" s="7">
        <f>(153.2+128.8+183.2)/3</f>
        <v>155.06666666666666</v>
      </c>
      <c r="D40" s="2"/>
      <c r="E40" s="2"/>
      <c r="F40" s="12"/>
    </row>
    <row r="41" spans="1:6">
      <c r="A41" s="2"/>
      <c r="B41" s="2"/>
      <c r="C41" s="2"/>
      <c r="D41" s="2"/>
      <c r="E41" s="2"/>
      <c r="F41" s="12"/>
    </row>
    <row r="42" spans="1:6">
      <c r="A42" s="6" t="s">
        <v>24</v>
      </c>
      <c r="B42" s="2"/>
      <c r="C42" s="2"/>
      <c r="D42" s="2"/>
      <c r="E42" s="2"/>
      <c r="F42" s="12"/>
    </row>
    <row r="43" spans="1:6" ht="18">
      <c r="A43" s="2" t="s">
        <v>25</v>
      </c>
      <c r="B43" s="2" t="s">
        <v>26</v>
      </c>
      <c r="C43" s="2">
        <f>15-3</f>
        <v>12</v>
      </c>
      <c r="D43" s="2"/>
      <c r="E43" s="2"/>
      <c r="F43" s="12"/>
    </row>
    <row r="44" spans="1:6" ht="18">
      <c r="A44" s="2" t="s">
        <v>27</v>
      </c>
      <c r="B44" s="2" t="s">
        <v>28</v>
      </c>
      <c r="C44" s="2">
        <f>C40*C43</f>
        <v>1860.8</v>
      </c>
      <c r="D44" s="2"/>
      <c r="E44" s="2"/>
      <c r="F44" s="12"/>
    </row>
    <row r="45" spans="1:6">
      <c r="A45" s="2"/>
      <c r="B45" s="2"/>
      <c r="C45" s="2"/>
      <c r="D45" s="2"/>
      <c r="E45" s="2"/>
      <c r="F45" s="12"/>
    </row>
    <row r="46" spans="1:6">
      <c r="A46" s="5" t="s">
        <v>29</v>
      </c>
      <c r="B46" s="2"/>
      <c r="C46" s="2"/>
      <c r="D46" s="2"/>
      <c r="E46" s="2"/>
      <c r="F46" s="12"/>
    </row>
    <row r="47" spans="1:6">
      <c r="A47" s="5" t="s">
        <v>30</v>
      </c>
      <c r="B47" s="2" t="s">
        <v>31</v>
      </c>
      <c r="C47" s="2">
        <f>(48.2+35.4+69.8)/3</f>
        <v>51.133333333333326</v>
      </c>
      <c r="D47" s="2"/>
      <c r="E47" s="2"/>
      <c r="F47" s="12"/>
    </row>
    <row r="48" spans="1:6">
      <c r="A48" s="2"/>
      <c r="B48" s="2"/>
      <c r="C48" s="2"/>
      <c r="D48" s="2"/>
      <c r="E48" s="2"/>
      <c r="F48" s="12"/>
    </row>
    <row r="49" spans="1:6">
      <c r="A49" s="2"/>
      <c r="B49" s="4" t="s">
        <v>32</v>
      </c>
      <c r="C49" s="4" t="s">
        <v>33</v>
      </c>
      <c r="D49" s="4" t="s">
        <v>34</v>
      </c>
      <c r="E49" s="4" t="s">
        <v>12</v>
      </c>
      <c r="F49" s="12"/>
    </row>
    <row r="50" spans="1:6">
      <c r="A50" s="2"/>
      <c r="B50" s="8">
        <v>48.2</v>
      </c>
      <c r="C50" s="8">
        <v>51.133333333333326</v>
      </c>
      <c r="D50" s="8">
        <f>B50-C50</f>
        <v>-2.9333333333333229</v>
      </c>
      <c r="E50" s="8">
        <f>D50^2</f>
        <v>8.6044444444443826</v>
      </c>
      <c r="F50" s="12"/>
    </row>
    <row r="51" spans="1:6">
      <c r="A51" s="2"/>
      <c r="B51" s="8">
        <v>35.4</v>
      </c>
      <c r="C51" s="8">
        <v>51.133333333333326</v>
      </c>
      <c r="D51" s="8">
        <f t="shared" ref="D51:D52" si="7">B51-C51</f>
        <v>-15.733333333333327</v>
      </c>
      <c r="E51" s="8">
        <f t="shared" ref="E51:E52" si="8">D51^2</f>
        <v>247.53777777777759</v>
      </c>
      <c r="F51" s="12"/>
    </row>
    <row r="52" spans="1:6">
      <c r="A52" s="2"/>
      <c r="B52" s="8">
        <v>69.8</v>
      </c>
      <c r="C52" s="8">
        <v>51.133333333333326</v>
      </c>
      <c r="D52" s="8">
        <f t="shared" si="7"/>
        <v>18.666666666666671</v>
      </c>
      <c r="E52" s="8">
        <f t="shared" si="8"/>
        <v>348.44444444444463</v>
      </c>
      <c r="F52" s="12"/>
    </row>
    <row r="53" spans="1:6" ht="18">
      <c r="A53" s="2" t="s">
        <v>35</v>
      </c>
      <c r="B53" s="9">
        <f>E50+E51+E52</f>
        <v>604.58666666666659</v>
      </c>
      <c r="C53" s="2"/>
      <c r="D53" s="2"/>
      <c r="E53" s="2"/>
      <c r="F53" s="12"/>
    </row>
    <row r="54" spans="1:6" ht="18">
      <c r="A54" s="2" t="s">
        <v>36</v>
      </c>
      <c r="B54" s="7">
        <f>B53/(3-1)</f>
        <v>302.29333333333329</v>
      </c>
      <c r="C54" s="2"/>
      <c r="D54" s="2"/>
      <c r="E54" s="2"/>
      <c r="F54" s="12"/>
    </row>
    <row r="55" spans="1:6" ht="18">
      <c r="A55" s="2" t="s">
        <v>37</v>
      </c>
      <c r="B55" s="7">
        <f>B54*5</f>
        <v>1511.4666666666665</v>
      </c>
      <c r="C55" s="2"/>
      <c r="D55" s="2"/>
      <c r="E55" s="2"/>
      <c r="F55" s="12"/>
    </row>
    <row r="56" spans="1:6">
      <c r="A56" s="2"/>
      <c r="B56" s="2"/>
      <c r="C56" s="2"/>
      <c r="D56" s="2"/>
      <c r="E56" s="2"/>
      <c r="F56" s="12"/>
    </row>
    <row r="57" spans="1:6">
      <c r="A57" s="6" t="s">
        <v>38</v>
      </c>
      <c r="B57" s="2"/>
      <c r="C57" s="2"/>
      <c r="D57" s="2"/>
      <c r="E57" s="2"/>
      <c r="F57" s="12"/>
    </row>
    <row r="58" spans="1:6" ht="18">
      <c r="A58" s="2" t="s">
        <v>39</v>
      </c>
      <c r="B58" s="2">
        <f>3-1</f>
        <v>2</v>
      </c>
      <c r="C58" s="2"/>
      <c r="D58" s="2"/>
      <c r="E58" s="2"/>
      <c r="F58" s="12"/>
    </row>
    <row r="59" spans="1:6" ht="18">
      <c r="A59" s="2" t="s">
        <v>40</v>
      </c>
      <c r="B59" s="9">
        <f>B55*B58</f>
        <v>3022.9333333333329</v>
      </c>
      <c r="C59" s="2"/>
      <c r="D59" s="2"/>
      <c r="E59" s="2"/>
      <c r="F59" s="12"/>
    </row>
    <row r="60" spans="1:6">
      <c r="A60" s="2"/>
      <c r="B60" s="2"/>
      <c r="C60" s="2"/>
      <c r="D60" s="2"/>
      <c r="E60" s="2"/>
      <c r="F60" s="12"/>
    </row>
    <row r="61" spans="1:6">
      <c r="A61" s="5" t="s">
        <v>41</v>
      </c>
      <c r="B61" s="2"/>
      <c r="C61" s="2"/>
      <c r="D61" s="2"/>
      <c r="E61" s="2"/>
      <c r="F61" s="12"/>
    </row>
    <row r="62" spans="1:6">
      <c r="A62" s="2" t="s">
        <v>42</v>
      </c>
      <c r="B62" s="9">
        <f>B55/C40</f>
        <v>9.7472055030094573</v>
      </c>
      <c r="C62" s="2"/>
      <c r="D62" s="2"/>
      <c r="E62" s="2"/>
      <c r="F62" s="12"/>
    </row>
    <row r="63" spans="1:6" ht="18">
      <c r="A63" s="2" t="s">
        <v>43</v>
      </c>
      <c r="B63" s="2">
        <v>3.89</v>
      </c>
      <c r="C63" s="2"/>
      <c r="D63" s="2"/>
      <c r="E63" s="2"/>
      <c r="F63" s="12"/>
    </row>
    <row r="64" spans="1:6">
      <c r="A64" s="2" t="s">
        <v>44</v>
      </c>
      <c r="B64" s="2"/>
      <c r="C64" s="2"/>
      <c r="D64" s="2"/>
      <c r="E64" s="2"/>
      <c r="F64" s="12"/>
    </row>
    <row r="65" spans="1:6">
      <c r="A65" s="2"/>
      <c r="B65" s="2"/>
      <c r="C65" s="2"/>
      <c r="D65" s="2"/>
      <c r="E65" s="2"/>
      <c r="F65" s="12"/>
    </row>
    <row r="66" spans="1:6">
      <c r="A66" s="5" t="s">
        <v>45</v>
      </c>
      <c r="B66" s="2"/>
      <c r="C66" s="2"/>
      <c r="D66" s="2"/>
      <c r="E66" s="2"/>
      <c r="F66" s="12"/>
    </row>
    <row r="67" spans="1:6">
      <c r="A67" s="2"/>
      <c r="B67" s="2"/>
      <c r="C67" s="2"/>
      <c r="D67" s="2"/>
      <c r="E67" s="2"/>
      <c r="F67" s="12"/>
    </row>
    <row r="68" spans="1:6">
      <c r="A68" s="2"/>
      <c r="B68" s="4" t="s">
        <v>46</v>
      </c>
      <c r="C68" s="4" t="s">
        <v>47</v>
      </c>
      <c r="D68" s="4" t="s">
        <v>48</v>
      </c>
      <c r="E68" s="4" t="s">
        <v>49</v>
      </c>
      <c r="F68" s="13" t="s">
        <v>42</v>
      </c>
    </row>
    <row r="69" spans="1:6">
      <c r="A69" s="2"/>
      <c r="B69" s="2" t="s">
        <v>50</v>
      </c>
      <c r="C69" s="2">
        <v>3022.93</v>
      </c>
      <c r="D69" s="2">
        <v>2</v>
      </c>
      <c r="E69" s="2">
        <v>1511.47</v>
      </c>
      <c r="F69" s="12">
        <v>9.75</v>
      </c>
    </row>
    <row r="70" spans="1:6">
      <c r="A70" s="2"/>
      <c r="B70" s="2" t="s">
        <v>51</v>
      </c>
      <c r="C70" s="2">
        <v>1860.8</v>
      </c>
      <c r="D70" s="2">
        <v>12</v>
      </c>
      <c r="E70" s="2">
        <v>155.07</v>
      </c>
      <c r="F70" s="12"/>
    </row>
    <row r="71" spans="1:6">
      <c r="A71" s="2"/>
      <c r="B71" s="2" t="s">
        <v>52</v>
      </c>
      <c r="C71" s="2">
        <f>C69+C70</f>
        <v>4883.7299999999996</v>
      </c>
      <c r="D71" s="2"/>
      <c r="E71" s="2"/>
      <c r="F71" s="12"/>
    </row>
    <row r="72" spans="1:6">
      <c r="A72" s="2" t="s">
        <v>53</v>
      </c>
      <c r="B72" s="2"/>
      <c r="C72" s="2"/>
      <c r="D72" s="2"/>
      <c r="E72" s="2"/>
      <c r="F72" s="12"/>
    </row>
    <row r="73" spans="1:6" ht="16.5">
      <c r="A73" s="10" t="s">
        <v>54</v>
      </c>
      <c r="B73" s="7">
        <f>C69/C71</f>
        <v>0.61897975522807369</v>
      </c>
      <c r="C73" s="2"/>
      <c r="D73" s="2"/>
      <c r="E73" s="2"/>
      <c r="F73" s="12"/>
    </row>
    <row r="74" spans="1:6">
      <c r="A74" s="5" t="s">
        <v>55</v>
      </c>
      <c r="B74" s="2"/>
      <c r="C74" s="2"/>
      <c r="D74" s="2"/>
      <c r="E74" s="2"/>
      <c r="F74" s="12"/>
    </row>
    <row r="75" spans="1:6" ht="17.25">
      <c r="A75" s="11" t="s">
        <v>56</v>
      </c>
      <c r="B75" s="2"/>
      <c r="C75" s="2"/>
      <c r="D75" s="2"/>
      <c r="E75" s="2"/>
      <c r="F75" s="12"/>
    </row>
    <row r="76" spans="1:6">
      <c r="A76" s="1"/>
      <c r="B76" s="1"/>
      <c r="C76" s="1"/>
      <c r="D76" s="1"/>
      <c r="E76" s="1"/>
      <c r="F7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Bisht</dc:creator>
  <cp:lastModifiedBy>Admin</cp:lastModifiedBy>
  <dcterms:created xsi:type="dcterms:W3CDTF">2018-05-29T03:44:54Z</dcterms:created>
  <dcterms:modified xsi:type="dcterms:W3CDTF">2018-05-29T16:21:35Z</dcterms:modified>
</cp:coreProperties>
</file>